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760" activeTab="0"/>
  </bookViews>
  <sheets>
    <sheet name="Sheet2" sheetId="1" r:id="rId1"/>
  </sheets>
  <definedNames>
    <definedName name="_xlnm.Print_Area" localSheetId="0">'Sheet2'!$R$1:$X$51</definedName>
  </definedNames>
  <calcPr fullCalcOnLoad="1" refMode="R1C1"/>
</workbook>
</file>

<file path=xl/comments1.xml><?xml version="1.0" encoding="utf-8"?>
<comments xmlns="http://schemas.openxmlformats.org/spreadsheetml/2006/main">
  <authors>
    <author>alexey</author>
    <author>Admin</author>
    <author>Alexey</author>
  </authors>
  <commentList>
    <comment ref="A10" authorId="0">
      <text>
        <r>
          <rPr>
            <b/>
            <sz val="8"/>
            <color indexed="12"/>
            <rFont val="Tahoma"/>
            <family val="2"/>
          </rPr>
          <t xml:space="preserve">КАЙМАН (М+М)
</t>
        </r>
        <r>
          <rPr>
            <b/>
            <sz val="8"/>
            <color indexed="17"/>
            <rFont val="Tahoma"/>
            <family val="2"/>
          </rPr>
          <t>КИТ (М+М, сумм. возраст &gt; 90 лет)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АКУЛА (М+Ж)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 xml:space="preserve">СКАТ (М+Ж, сумм. возраст &gt; 90 лет)
ПИРАНЬИ (Ж+Ж каждая не &lt;16лет)
</t>
        </r>
        <r>
          <rPr>
            <b/>
            <sz val="8"/>
            <color indexed="39"/>
            <rFont val="Tahoma"/>
            <family val="2"/>
          </rPr>
          <t>ПИНГВИН (один М)</t>
        </r>
      </text>
    </comment>
    <comment ref="B2" authorId="0">
      <text>
        <r>
          <rPr>
            <sz val="8"/>
            <rFont val="Tahoma"/>
            <family val="2"/>
          </rPr>
          <t>заполнять необязательно</t>
        </r>
      </text>
    </comment>
    <comment ref="B3" authorId="0">
      <text>
        <r>
          <rPr>
            <sz val="8"/>
            <rFont val="Tahoma"/>
            <family val="2"/>
          </rPr>
          <t>заполнять необязательно</t>
        </r>
      </text>
    </comment>
    <comment ref="B4" authorId="0">
      <text>
        <r>
          <rPr>
            <b/>
            <sz val="8"/>
            <color indexed="12"/>
            <rFont val="Tahoma"/>
            <family val="2"/>
          </rPr>
          <t>укажите и запомните имя, по которому мы найдем вашу заявку на месте соревнований</t>
        </r>
      </text>
    </comment>
    <comment ref="B5" authorId="0">
      <text>
        <r>
          <rPr>
            <sz val="8"/>
            <rFont val="Tahoma"/>
            <family val="2"/>
          </rPr>
          <t>контактный телефон, по которому с вами можно связаться до и во время соревнований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один экипаж - это одна строка в таблице</t>
        </r>
        <r>
          <rPr>
            <sz val="8"/>
            <rFont val="Tahoma"/>
            <family val="2"/>
          </rPr>
          <t xml:space="preserve"> (группа, две фамилии, информация о чипе и прокате). Порядок фамилий в экипаже неважен.</t>
        </r>
      </text>
    </comment>
    <comment ref="B11" authorId="0">
      <text>
        <r>
          <rPr>
            <sz val="8"/>
            <rFont val="Tahoma"/>
            <family val="2"/>
          </rPr>
          <t>первый участник в экипаже
(уточнение фамилии можно сделать на месте соревнований)</t>
        </r>
      </text>
    </comment>
    <comment ref="C11" authorId="0">
      <text>
        <r>
          <rPr>
            <sz val="8"/>
            <rFont val="Tahoma"/>
            <family val="2"/>
          </rPr>
          <t>второй участник в экипаже (уточнение фамилии можно сделать на месте соревнований)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Номер чипа электронной отметки SportIdent, с которым будет плыть экипаж (если будет использоваться свой чип). </t>
        </r>
        <r>
          <rPr>
            <b/>
            <sz val="8"/>
            <color indexed="10"/>
            <rFont val="Tahoma"/>
            <family val="2"/>
          </rPr>
          <t>Аренда чипа оплачивается отдельно.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если экипаж нуждается в прокате, 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2"/>
          </rPr>
          <t xml:space="preserve">. Стоимость - </t>
        </r>
        <r>
          <rPr>
            <b/>
            <sz val="8"/>
            <color indexed="10"/>
            <rFont val="Tahoma"/>
            <family val="2"/>
          </rPr>
          <t>150грн/день</t>
        </r>
        <r>
          <rPr>
            <b/>
            <sz val="8"/>
            <rFont val="Tahoma"/>
            <family val="2"/>
          </rPr>
          <t>. После подтверждения  организаторами прокат не может быть отменен по односторонней инициативе участника и должен быть оплачен.</t>
        </r>
      </text>
    </comment>
    <comment ref="A7" authorId="0">
      <text>
        <r>
          <rPr>
            <b/>
            <sz val="8"/>
            <rFont val="Tahoma"/>
            <family val="2"/>
          </rPr>
          <t xml:space="preserve">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2"/>
          </rPr>
          <t>, если ознакомлены и гарантируете.</t>
        </r>
      </text>
    </comment>
    <comment ref="G10" authorId="1">
      <text>
        <r>
          <rPr>
            <sz val="8"/>
            <rFont val="Tahoma"/>
            <family val="2"/>
          </rPr>
          <t xml:space="preserve">Для участия в ночных соревнованиях укажите </t>
        </r>
        <r>
          <rPr>
            <b/>
            <sz val="8"/>
            <color indexed="10"/>
            <rFont val="Tahoma"/>
            <family val="2"/>
          </rPr>
          <t>"да"</t>
        </r>
        <r>
          <rPr>
            <sz val="8"/>
            <rFont val="Tahoma"/>
            <family val="2"/>
          </rPr>
          <t xml:space="preserve"> (окончательное решение каждый спортсмен принимает самостоятельно в день старта). 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если экипаж нуждается в прокате, 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2"/>
          </rPr>
          <t xml:space="preserve">. Стоимость - </t>
        </r>
        <r>
          <rPr>
            <b/>
            <sz val="8"/>
            <color indexed="10"/>
            <rFont val="Tahoma"/>
            <family val="2"/>
          </rPr>
          <t>150 грн/день</t>
        </r>
        <r>
          <rPr>
            <b/>
            <sz val="8"/>
            <rFont val="Tahoma"/>
            <family val="2"/>
          </rPr>
          <t>. После подтверждения  организаторами прокат не может быть отменен по односторонней инициативе участника и должен быть оплачен.</t>
        </r>
      </text>
    </comment>
    <comment ref="E2" authorId="2">
      <text>
        <r>
          <rPr>
            <sz val="9"/>
            <rFont val="Tahoma"/>
            <family val="2"/>
          </rPr>
          <t xml:space="preserve">Заполните число и месяц отправки заявки для правильного вычисления взносов
</t>
        </r>
      </text>
    </comment>
  </commentList>
</comments>
</file>

<file path=xl/sharedStrings.xml><?xml version="1.0" encoding="utf-8"?>
<sst xmlns="http://schemas.openxmlformats.org/spreadsheetml/2006/main" count="57" uniqueCount="51">
  <si>
    <t>КЛУБ</t>
  </si>
  <si>
    <t>ГОРОД</t>
  </si>
  <si>
    <t>ПРЕДСТАВИТЕЛЬ</t>
  </si>
  <si>
    <t>ТЕЛЕФОН</t>
  </si>
  <si>
    <t>№</t>
  </si>
  <si>
    <t>Экипаж</t>
  </si>
  <si>
    <t>SI Card</t>
  </si>
  <si>
    <t>Фамилия Имя</t>
  </si>
  <si>
    <t>клуб</t>
  </si>
  <si>
    <t>город</t>
  </si>
  <si>
    <t>представитель</t>
  </si>
  <si>
    <t>телефон</t>
  </si>
  <si>
    <t>группа</t>
  </si>
  <si>
    <t>экипаж</t>
  </si>
  <si>
    <t>прокат
байдарки</t>
  </si>
  <si>
    <r>
      <t>Группа</t>
    </r>
    <r>
      <rPr>
        <sz val="8"/>
        <rFont val="Arial"/>
        <family val="2"/>
      </rPr>
      <t xml:space="preserve"> (наведите мышь для подсказки)</t>
    </r>
  </si>
  <si>
    <t>status</t>
  </si>
  <si>
    <t>N</t>
  </si>
  <si>
    <t>С условиями оплаты стартового взноса озакомлены,
гарантируем оплату в полном объеме согласно условиям:</t>
  </si>
  <si>
    <t>за</t>
  </si>
  <si>
    <t>заявленных экипажа</t>
  </si>
  <si>
    <t>Заполните белые поля в анкете и проверьте получившийся заявочный лист:</t>
  </si>
  <si>
    <t>оплата по заявке</t>
  </si>
  <si>
    <t>КАЙМАН</t>
  </si>
  <si>
    <t>АКУЛА</t>
  </si>
  <si>
    <t>КИТ</t>
  </si>
  <si>
    <t>СКАТ</t>
  </si>
  <si>
    <t>ПИНГВИН</t>
  </si>
  <si>
    <t>Прокат
1-й день</t>
  </si>
  <si>
    <t>Прокат
2-й день</t>
  </si>
  <si>
    <t>прокат1</t>
  </si>
  <si>
    <t>прокат2</t>
  </si>
  <si>
    <t>свой чип</t>
  </si>
  <si>
    <t>ночь</t>
  </si>
  <si>
    <t>тариф 0</t>
  </si>
  <si>
    <t>тариф 1</t>
  </si>
  <si>
    <t>тариф 2</t>
  </si>
  <si>
    <t>взнос</t>
  </si>
  <si>
    <t>инфо</t>
  </si>
  <si>
    <t>сумма</t>
  </si>
  <si>
    <r>
      <rPr>
        <b/>
        <i/>
        <sz val="10"/>
        <rFont val="Arial"/>
        <family val="2"/>
      </rPr>
      <t>оплата по заявке</t>
    </r>
    <r>
      <rPr>
        <i/>
        <sz val="10"/>
        <rFont val="Arial"/>
        <family val="2"/>
      </rPr>
      <t xml:space="preserve"> (без аренды чипов):</t>
    </r>
  </si>
  <si>
    <t>""</t>
  </si>
  <si>
    <t>$</t>
  </si>
  <si>
    <t>Neriskayaks Night Race</t>
  </si>
  <si>
    <t>ДАТА ОТПРАВКИ ЗАЯВКИ:</t>
  </si>
  <si>
    <t>ЧИСЛО:</t>
  </si>
  <si>
    <t>МЕСЯЦ:</t>
  </si>
  <si>
    <t>Вы отправите заявку</t>
  </si>
  <si>
    <t>Участие в "Neris Night Race"</t>
  </si>
  <si>
    <t>ПИРАНЬИ</t>
  </si>
  <si>
    <t>ЗАЯВОЧНЫЙ ЛИСТ (принимается до 23:59 31.05.2016)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</si>
</sst>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\г\."/>
    <numFmt numFmtId="177" formatCode="000000"/>
    <numFmt numFmtId="178" formatCode="[$-409]dddd\,\ mmmm\ dd\,\ yyyy"/>
    <numFmt numFmtId="179" formatCode="[$-409]h:mm:ss\ AM/PM"/>
    <numFmt numFmtId="180" formatCode="[$-FC19]dd\ mmmm\ yyyy\ \г\.;@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4"/>
      <name val="Tahoma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i/>
      <sz val="11"/>
      <color indexed="12"/>
      <name val="Arial"/>
      <family val="2"/>
    </font>
    <font>
      <i/>
      <sz val="9"/>
      <name val="Arial"/>
      <family val="2"/>
    </font>
    <font>
      <b/>
      <sz val="8"/>
      <color indexed="39"/>
      <name val="Tahoma"/>
      <family val="2"/>
    </font>
    <font>
      <i/>
      <sz val="14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2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28"/>
      <color rgb="FFFFC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49" fontId="0" fillId="34" borderId="11" xfId="0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right"/>
      <protection hidden="1"/>
    </xf>
    <xf numFmtId="0" fontId="18" fillId="35" borderId="0" xfId="0" applyFont="1" applyFill="1" applyAlignment="1" applyProtection="1">
      <alignment horizontal="left"/>
      <protection hidden="1"/>
    </xf>
    <xf numFmtId="0" fontId="7" fillId="35" borderId="11" xfId="0" applyFont="1" applyFill="1" applyBorder="1" applyAlignment="1" applyProtection="1">
      <alignment/>
      <protection hidden="1"/>
    </xf>
    <xf numFmtId="0" fontId="17" fillId="35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wrapText="1"/>
      <protection hidden="1"/>
    </xf>
    <xf numFmtId="0" fontId="7" fillId="6" borderId="13" xfId="0" applyFont="1" applyFill="1" applyBorder="1" applyAlignment="1" applyProtection="1">
      <alignment horizontal="left"/>
      <protection hidden="1"/>
    </xf>
    <xf numFmtId="0" fontId="9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right"/>
      <protection hidden="1"/>
    </xf>
    <xf numFmtId="0" fontId="19" fillId="33" borderId="0" xfId="0" applyFont="1" applyFill="1" applyAlignment="1" applyProtection="1">
      <alignment horizontal="right" wrapText="1"/>
      <protection hidden="1"/>
    </xf>
    <xf numFmtId="0" fontId="19" fillId="33" borderId="0" xfId="0" applyFont="1" applyFill="1" applyBorder="1" applyAlignment="1" applyProtection="1">
      <alignment horizontal="right" wrapText="1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49" fontId="0" fillId="34" borderId="11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Alignment="1" applyProtection="1">
      <alignment wrapText="1"/>
      <protection hidden="1"/>
    </xf>
    <xf numFmtId="0" fontId="8" fillId="35" borderId="11" xfId="0" applyFont="1" applyFill="1" applyBorder="1" applyAlignment="1" applyProtection="1">
      <alignment wrapText="1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left"/>
      <protection locked="0"/>
    </xf>
    <xf numFmtId="0" fontId="21" fillId="35" borderId="0" xfId="0" applyFont="1" applyFill="1" applyAlignment="1" applyProtection="1">
      <alignment/>
      <protection hidden="1"/>
    </xf>
    <xf numFmtId="0" fontId="16" fillId="6" borderId="0" xfId="0" applyNumberFormat="1" applyFont="1" applyFill="1" applyBorder="1" applyAlignment="1" applyProtection="1">
      <alignment horizontal="right"/>
      <protection hidden="1"/>
    </xf>
    <xf numFmtId="14" fontId="0" fillId="36" borderId="0" xfId="0" applyNumberFormat="1" applyFont="1" applyFill="1" applyAlignment="1" applyProtection="1">
      <alignment horizontal="center"/>
      <protection hidden="1"/>
    </xf>
    <xf numFmtId="0" fontId="7" fillId="6" borderId="14" xfId="0" applyFont="1" applyFill="1" applyBorder="1" applyAlignment="1" applyProtection="1">
      <alignment horizontal="right"/>
      <protection hidden="1"/>
    </xf>
    <xf numFmtId="0" fontId="16" fillId="6" borderId="0" xfId="0" applyFont="1" applyFill="1" applyBorder="1" applyAlignment="1" applyProtection="1">
      <alignment horizontal="center"/>
      <protection hidden="1"/>
    </xf>
    <xf numFmtId="0" fontId="16" fillId="6" borderId="15" xfId="0" applyFont="1" applyFill="1" applyBorder="1" applyAlignment="1" applyProtection="1">
      <alignment horizontal="center" vertical="center"/>
      <protection hidden="1"/>
    </xf>
    <xf numFmtId="0" fontId="7" fillId="6" borderId="16" xfId="0" applyFont="1" applyFill="1" applyBorder="1" applyAlignment="1" applyProtection="1">
      <alignment horizontal="left" vertical="center"/>
      <protection hidden="1"/>
    </xf>
    <xf numFmtId="0" fontId="61" fillId="6" borderId="17" xfId="0" applyFont="1" applyFill="1" applyBorder="1" applyAlignment="1" applyProtection="1">
      <alignment horizontal="left" vertical="center"/>
      <protection hidden="1"/>
    </xf>
    <xf numFmtId="0" fontId="4" fillId="36" borderId="0" xfId="0" applyFont="1" applyFill="1" applyAlignment="1" applyProtection="1">
      <alignment horizontal="left"/>
      <protection hidden="1"/>
    </xf>
    <xf numFmtId="0" fontId="0" fillId="36" borderId="0" xfId="0" applyFont="1" applyFill="1" applyAlignment="1" applyProtection="1">
      <alignment horizontal="left"/>
      <protection hidden="1"/>
    </xf>
    <xf numFmtId="0" fontId="17" fillId="35" borderId="0" xfId="0" applyFont="1" applyFill="1" applyAlignment="1" applyProtection="1">
      <alignment horizontal="left"/>
      <protection hidden="1"/>
    </xf>
    <xf numFmtId="0" fontId="8" fillId="35" borderId="12" xfId="0" applyFont="1" applyFill="1" applyBorder="1" applyAlignment="1" applyProtection="1">
      <alignment wrapText="1"/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3" fillId="35" borderId="0" xfId="0" applyFont="1" applyFill="1" applyAlignment="1" applyProtection="1">
      <alignment/>
      <protection hidden="1"/>
    </xf>
    <xf numFmtId="180" fontId="19" fillId="37" borderId="0" xfId="0" applyNumberFormat="1" applyFont="1" applyFill="1" applyAlignment="1" applyProtection="1">
      <alignment horizontal="center" vertical="center" wrapText="1"/>
      <protection hidden="1"/>
    </xf>
    <xf numFmtId="0" fontId="61" fillId="38" borderId="0" xfId="0" applyFont="1" applyFill="1" applyAlignment="1" applyProtection="1">
      <alignment horizontal="left" vertical="center"/>
      <protection hidden="1"/>
    </xf>
    <xf numFmtId="180" fontId="62" fillId="38" borderId="0" xfId="0" applyNumberFormat="1" applyFont="1" applyFill="1" applyAlignment="1" applyProtection="1">
      <alignment vertical="center" wrapText="1"/>
      <protection hidden="1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right" wrapText="1"/>
      <protection hidden="1"/>
    </xf>
    <xf numFmtId="0" fontId="19" fillId="33" borderId="13" xfId="0" applyFont="1" applyFill="1" applyBorder="1" applyAlignment="1" applyProtection="1">
      <alignment horizontal="right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 wrapText="1"/>
    </xf>
    <xf numFmtId="0" fontId="0" fillId="33" borderId="11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16" fillId="6" borderId="14" xfId="0" applyNumberFormat="1" applyFont="1" applyFill="1" applyBorder="1" applyAlignment="1" applyProtection="1">
      <alignment horizontal="right"/>
      <protection hidden="1"/>
    </xf>
    <xf numFmtId="0" fontId="16" fillId="6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ont="1" applyFill="1" applyAlignment="1" applyProtection="1">
      <alignment horizontal="center" wrapText="1"/>
      <protection hidden="1"/>
    </xf>
    <xf numFmtId="0" fontId="63" fillId="35" borderId="13" xfId="0" applyFont="1" applyFill="1" applyBorder="1" applyAlignment="1" applyProtection="1">
      <alignment horizontal="center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hidden="1"/>
    </xf>
    <xf numFmtId="0" fontId="7" fillId="6" borderId="22" xfId="0" applyFont="1" applyFill="1" applyBorder="1" applyAlignment="1" applyProtection="1">
      <alignment horizontal="center" vertical="center"/>
      <protection hidden="1"/>
    </xf>
    <xf numFmtId="0" fontId="7" fillId="6" borderId="23" xfId="0" applyFont="1" applyFill="1" applyBorder="1" applyAlignment="1" applyProtection="1">
      <alignment horizontal="center" vertical="center"/>
      <protection hidden="1"/>
    </xf>
    <xf numFmtId="180" fontId="18" fillId="35" borderId="0" xfId="0" applyNumberFormat="1" applyFont="1" applyFill="1" applyAlignment="1" applyProtection="1">
      <alignment horizontal="center"/>
      <protection hidden="1"/>
    </xf>
    <xf numFmtId="180" fontId="62" fillId="38" borderId="0" xfId="0" applyNumberFormat="1" applyFont="1" applyFill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5</xdr:row>
      <xdr:rowOff>304800</xdr:rowOff>
    </xdr:from>
    <xdr:to>
      <xdr:col>18</xdr:col>
      <xdr:colOff>104775</xdr:colOff>
      <xdr:row>9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54305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2.7109375" style="12" customWidth="1"/>
    <col min="2" max="3" width="24.8515625" style="12" customWidth="1"/>
    <col min="4" max="4" width="10.8515625" style="12" customWidth="1"/>
    <col min="5" max="6" width="8.7109375" style="12" customWidth="1"/>
    <col min="7" max="7" width="11.7109375" style="12" customWidth="1"/>
    <col min="8" max="8" width="14.28125" style="13" customWidth="1"/>
    <col min="9" max="9" width="14.28125" style="38" hidden="1" customWidth="1"/>
    <col min="10" max="14" width="14.28125" style="39" hidden="1" customWidth="1"/>
    <col min="15" max="17" width="14.28125" style="28" hidden="1" customWidth="1"/>
    <col min="18" max="18" width="14.28125" style="12" customWidth="1"/>
    <col min="19" max="19" width="9.140625" style="12" customWidth="1"/>
    <col min="20" max="20" width="24.57421875" style="12" customWidth="1"/>
    <col min="21" max="21" width="11.57421875" style="12" customWidth="1"/>
    <col min="22" max="22" width="14.421875" style="12" customWidth="1"/>
    <col min="23" max="23" width="12.7109375" style="12" customWidth="1"/>
    <col min="24" max="24" width="11.8515625" style="12" customWidth="1"/>
    <col min="25" max="25" width="15.421875" style="2" customWidth="1"/>
    <col min="26" max="16384" width="9.140625" style="2" customWidth="1"/>
  </cols>
  <sheetData>
    <row r="1" spans="1:25" s="1" customFormat="1" ht="19.5" customHeight="1" thickBot="1">
      <c r="A1" s="18" t="s">
        <v>21</v>
      </c>
      <c r="B1" s="14"/>
      <c r="C1" s="14"/>
      <c r="D1" s="14"/>
      <c r="E1" s="14"/>
      <c r="F1" s="14"/>
      <c r="G1" s="14"/>
      <c r="H1" s="13"/>
      <c r="I1" s="38"/>
      <c r="J1" s="39" t="s">
        <v>23</v>
      </c>
      <c r="K1" s="39"/>
      <c r="L1" s="39"/>
      <c r="M1" s="39"/>
      <c r="N1" s="39"/>
      <c r="O1" s="32">
        <f>DATE(2016,5,1)</f>
        <v>42491</v>
      </c>
      <c r="P1" s="32">
        <f>DATE(2016,F4,F3)</f>
        <v>42430</v>
      </c>
      <c r="Q1" s="27"/>
      <c r="R1" s="5"/>
      <c r="S1" s="5"/>
      <c r="T1" s="6"/>
      <c r="U1" s="5"/>
      <c r="V1" s="5"/>
      <c r="W1" s="5"/>
      <c r="X1" s="5"/>
      <c r="Y1" s="49"/>
    </row>
    <row r="2" spans="2:25" ht="19.5" customHeight="1" thickBot="1">
      <c r="B2" s="19" t="s">
        <v>0</v>
      </c>
      <c r="C2" s="3"/>
      <c r="E2" s="61" t="s">
        <v>44</v>
      </c>
      <c r="F2" s="61"/>
      <c r="G2" s="61"/>
      <c r="J2" s="39" t="s">
        <v>24</v>
      </c>
      <c r="O2" s="32">
        <f>DATE(2016,5,26)</f>
        <v>42516</v>
      </c>
      <c r="P2" s="32"/>
      <c r="R2" s="7"/>
      <c r="S2" s="30" t="s">
        <v>50</v>
      </c>
      <c r="T2" s="6"/>
      <c r="U2" s="7"/>
      <c r="V2" s="25"/>
      <c r="W2" s="25"/>
      <c r="X2" s="7"/>
      <c r="Y2" s="50"/>
    </row>
    <row r="3" spans="2:25" ht="19.5" customHeight="1" thickBot="1">
      <c r="B3" s="19" t="s">
        <v>1</v>
      </c>
      <c r="C3" s="3"/>
      <c r="E3" s="43" t="s">
        <v>45</v>
      </c>
      <c r="F3" s="15">
        <v>1</v>
      </c>
      <c r="G3" s="44" t="str">
        <f ca="1">CONCATENATE("(сегодня: ",DAY(TODAY()),")")</f>
        <v>(сегодня: 29)</v>
      </c>
      <c r="J3" s="39" t="s">
        <v>25</v>
      </c>
      <c r="O3" s="27" t="s">
        <v>34</v>
      </c>
      <c r="P3" s="28" t="b">
        <f>$P$1&lt;$O$1</f>
        <v>1</v>
      </c>
      <c r="R3" s="7"/>
      <c r="S3" s="8" t="s">
        <v>8</v>
      </c>
      <c r="T3" s="9">
        <f>IF(ISBLANK(C2),"",C2)</f>
      </c>
      <c r="U3" s="8" t="s">
        <v>9</v>
      </c>
      <c r="V3" s="9">
        <f>IF(ISBLANK(C3),"",C3)</f>
      </c>
      <c r="W3" s="9"/>
      <c r="X3" s="7"/>
      <c r="Y3" s="50"/>
    </row>
    <row r="4" spans="2:25" ht="19.5" customHeight="1" thickBot="1">
      <c r="B4" s="19" t="s">
        <v>2</v>
      </c>
      <c r="C4" s="3"/>
      <c r="E4" s="43" t="s">
        <v>46</v>
      </c>
      <c r="F4" s="15">
        <v>3</v>
      </c>
      <c r="G4" s="44" t="str">
        <f ca="1">CONCATENATE("(сегодня: ",MONTH(TODAY()),")")</f>
        <v>(сегодня: 4)</v>
      </c>
      <c r="J4" s="39" t="s">
        <v>49</v>
      </c>
      <c r="O4" s="27" t="s">
        <v>35</v>
      </c>
      <c r="P4" s="28" t="b">
        <f>AND($P$1&gt;=$O$1,$P$1&lt;$O$2)</f>
        <v>0</v>
      </c>
      <c r="R4" s="7"/>
      <c r="S4" s="8" t="s">
        <v>10</v>
      </c>
      <c r="T4" s="9">
        <f>IF(ISBLANK(C4),"",C4)</f>
      </c>
      <c r="U4" s="7"/>
      <c r="V4" s="7"/>
      <c r="W4" s="7"/>
      <c r="X4" s="7"/>
      <c r="Y4" s="50"/>
    </row>
    <row r="5" spans="2:25" ht="19.5" customHeight="1" thickBot="1">
      <c r="B5" s="19" t="s">
        <v>3</v>
      </c>
      <c r="C5" s="51"/>
      <c r="E5" s="47" t="s">
        <v>47</v>
      </c>
      <c r="F5" s="48"/>
      <c r="G5" s="48"/>
      <c r="J5" s="39" t="s">
        <v>26</v>
      </c>
      <c r="O5" s="27" t="s">
        <v>36</v>
      </c>
      <c r="P5" s="28" t="b">
        <f>$P$1&gt;=$O$2</f>
        <v>0</v>
      </c>
      <c r="R5" s="7"/>
      <c r="S5" s="8" t="s">
        <v>11</v>
      </c>
      <c r="T5" s="9">
        <f>IF(ISBLANK(C5),"",C5)</f>
      </c>
      <c r="U5" s="45" t="s">
        <v>44</v>
      </c>
      <c r="V5" s="7"/>
      <c r="W5" s="69">
        <f>P1</f>
        <v>42430</v>
      </c>
      <c r="X5" s="69"/>
      <c r="Y5" s="50"/>
    </row>
    <row r="6" spans="1:25" ht="24.75" customHeight="1" thickBot="1">
      <c r="A6" s="20"/>
      <c r="B6" s="20"/>
      <c r="C6" s="46"/>
      <c r="D6" s="20"/>
      <c r="E6" s="70">
        <f>P1</f>
        <v>42430</v>
      </c>
      <c r="F6" s="70"/>
      <c r="G6" s="70"/>
      <c r="J6" s="39" t="s">
        <v>27</v>
      </c>
      <c r="O6" s="27" t="s">
        <v>37</v>
      </c>
      <c r="P6" s="28">
        <f>IF($P$3,280,IF($P$4,420,500))</f>
        <v>280</v>
      </c>
      <c r="R6" s="64" t="str">
        <f>IF(OR(EXACT(LOWER(TRIM(E7)),"да"),EXACT(LOWER(TRIM(E7)),"так")),"Участники озакомлены с условиями оплаты стартового взноса и гарантируют оплату в полном объеме.","Участники не гарантировали оплату. Заявка не будет принята.")</f>
        <v>Участники не гарантировали оплату. Заявка не будет принята.</v>
      </c>
      <c r="S6" s="64"/>
      <c r="T6" s="64"/>
      <c r="U6" s="64"/>
      <c r="V6" s="64"/>
      <c r="W6" s="64"/>
      <c r="X6" s="64"/>
      <c r="Y6" s="50"/>
    </row>
    <row r="7" spans="1:25" ht="28.5" customHeight="1" thickBot="1">
      <c r="A7" s="56" t="s">
        <v>18</v>
      </c>
      <c r="B7" s="56"/>
      <c r="C7" s="56"/>
      <c r="D7" s="57"/>
      <c r="E7" s="15"/>
      <c r="G7" s="29"/>
      <c r="O7" s="27" t="s">
        <v>38</v>
      </c>
      <c r="P7" s="28" t="str">
        <f>IF($P$3,CONCATENATE("сумма взносов действует до 0:00 ",DAY(O1),".",MONTH(O1),".",YEAR(O1)),IF($P$4,CONCATENATE("сумма взносов действует до 0:00 ",DAY(O2),".",MONTH(O2),".",YEAR(O2)),""))</f>
        <v>сумма взносов действует до 0:00 1.5.2016</v>
      </c>
      <c r="Q7" s="27" t="s">
        <v>41</v>
      </c>
      <c r="R7" s="7"/>
      <c r="S7" s="7"/>
      <c r="T7" s="7"/>
      <c r="U7" s="66" t="s">
        <v>40</v>
      </c>
      <c r="V7" s="67"/>
      <c r="W7" s="67"/>
      <c r="X7" s="68"/>
      <c r="Y7" s="50"/>
    </row>
    <row r="8" spans="1:25" ht="17.25" customHeight="1">
      <c r="A8" s="20"/>
      <c r="B8" s="20"/>
      <c r="C8" s="20"/>
      <c r="D8" s="21"/>
      <c r="E8" s="21"/>
      <c r="F8" s="21"/>
      <c r="G8" s="21"/>
      <c r="O8" s="27" t="s">
        <v>39</v>
      </c>
      <c r="P8" s="28">
        <f>SUM(Q12:Q51)</f>
        <v>0</v>
      </c>
      <c r="R8" s="7"/>
      <c r="S8" s="7"/>
      <c r="T8" s="65">
        <v>2016</v>
      </c>
      <c r="U8" s="62" t="str">
        <f>CONCATENATE(TEXT($P$8,0)," грн.")</f>
        <v>0 грн.</v>
      </c>
      <c r="V8" s="63"/>
      <c r="W8" s="31"/>
      <c r="X8" s="17"/>
      <c r="Y8" s="50"/>
    </row>
    <row r="9" spans="18:25" ht="28.5" customHeight="1">
      <c r="R9" s="7"/>
      <c r="S9" s="7"/>
      <c r="T9" s="65"/>
      <c r="U9" s="33" t="s">
        <v>19</v>
      </c>
      <c r="V9" s="34">
        <f>COUNTIF(O12:O51,1)</f>
        <v>0</v>
      </c>
      <c r="W9" s="42" t="s">
        <v>20</v>
      </c>
      <c r="X9" s="17"/>
      <c r="Y9" s="50"/>
    </row>
    <row r="10" spans="1:25" ht="36" customHeight="1" thickBot="1">
      <c r="A10" s="52" t="s">
        <v>15</v>
      </c>
      <c r="B10" s="54" t="s">
        <v>5</v>
      </c>
      <c r="C10" s="55"/>
      <c r="D10" s="52" t="s">
        <v>6</v>
      </c>
      <c r="E10" s="58" t="s">
        <v>28</v>
      </c>
      <c r="F10" s="58" t="s">
        <v>29</v>
      </c>
      <c r="G10" s="58" t="s">
        <v>48</v>
      </c>
      <c r="I10" s="39" t="s">
        <v>12</v>
      </c>
      <c r="O10" s="28" t="s">
        <v>16</v>
      </c>
      <c r="P10" s="28" t="s">
        <v>17</v>
      </c>
      <c r="Q10" s="27" t="s">
        <v>42</v>
      </c>
      <c r="R10" s="7"/>
      <c r="S10" s="7"/>
      <c r="T10" s="7"/>
      <c r="U10" s="37" t="str">
        <f>P7</f>
        <v>сумма взносов действует до 0:00 1.5.2016</v>
      </c>
      <c r="V10" s="35"/>
      <c r="W10" s="35"/>
      <c r="X10" s="36"/>
      <c r="Y10" s="50"/>
    </row>
    <row r="11" spans="1:25" ht="26.25" customHeight="1">
      <c r="A11" s="53"/>
      <c r="B11" s="24" t="s">
        <v>7</v>
      </c>
      <c r="C11" s="22" t="s">
        <v>7</v>
      </c>
      <c r="D11" s="53"/>
      <c r="E11" s="60"/>
      <c r="F11" s="60"/>
      <c r="G11" s="59"/>
      <c r="J11" s="39" t="s">
        <v>12</v>
      </c>
      <c r="K11" s="39" t="s">
        <v>30</v>
      </c>
      <c r="L11" s="39" t="s">
        <v>31</v>
      </c>
      <c r="M11" s="39" t="s">
        <v>32</v>
      </c>
      <c r="N11" s="39" t="s">
        <v>33</v>
      </c>
      <c r="P11" s="28">
        <v>0</v>
      </c>
      <c r="R11" s="10" t="s">
        <v>4</v>
      </c>
      <c r="S11" s="10" t="s">
        <v>12</v>
      </c>
      <c r="T11" s="10" t="s">
        <v>13</v>
      </c>
      <c r="U11" s="10" t="s">
        <v>6</v>
      </c>
      <c r="V11" s="26" t="s">
        <v>14</v>
      </c>
      <c r="W11" s="41" t="s">
        <v>43</v>
      </c>
      <c r="X11" s="16" t="s">
        <v>22</v>
      </c>
      <c r="Y11" s="10" t="s">
        <v>10</v>
      </c>
    </row>
    <row r="12" spans="1:25" ht="12.75">
      <c r="A12" s="23"/>
      <c r="B12" s="23"/>
      <c r="C12" s="23"/>
      <c r="D12" s="23"/>
      <c r="E12" s="23"/>
      <c r="F12" s="23"/>
      <c r="G12" s="23"/>
      <c r="I12" s="39">
        <f>UPPER(TRIM($A12))</f>
      </c>
      <c r="J12" s="39" t="str">
        <f aca="true" t="shared" si="0" ref="J12:J52">IF(EXACT($J$1,I12),$J$1,IF(EXACT($J$2,I12),$J$2,IF(EXACT($J$3,I12),$J$3,IF(EXACT($J$5,I12),$J$5,IF(EXACT($J$6,I12),$J$6,IF(EXACT($J$4,I12),$J$4,"ошибка"))))))</f>
        <v>ошибка</v>
      </c>
      <c r="K12" s="39" t="b">
        <f>AND(NOT(EXACT($J12,"ПИНГВИН")),EXACT(LOWER(TRIM($E12)),"да"))</f>
        <v>0</v>
      </c>
      <c r="L12" s="39" t="b">
        <f>AND(NOT(EXACT($J12,"ПИНГВИН")),EXACT(LOWER(TRIM($F12)),"да"))</f>
        <v>0</v>
      </c>
      <c r="M12" s="39" t="b">
        <f>AND(ISNUMBER(VALUE(D12)),NOT(ISBLANK(D12)))</f>
        <v>0</v>
      </c>
      <c r="N12" s="39" t="b">
        <f>AND(ISNUMBER(VALUE(E12)),NOT(ISBLANK(E12)))</f>
        <v>0</v>
      </c>
      <c r="O12" s="28">
        <f>IF(EXACT(J12,"ошибка"),0,1)</f>
        <v>0</v>
      </c>
      <c r="P12" s="28">
        <f>P11+O12</f>
        <v>0</v>
      </c>
      <c r="Q12" s="28">
        <f>O12*($P$6+150*(K12+L12))</f>
        <v>0</v>
      </c>
      <c r="R12" s="11">
        <f>IF(O12=1,P12,"")</f>
      </c>
      <c r="S12" s="11">
        <f>IF(O12=1,J12,IF(EXACT(A12,""),"","группа?"))</f>
      </c>
      <c r="T12" s="40">
        <f>IF(O12=1,IF(EXACT("ПИНГВИН",S12),B12,CONCATENATE(B12," / ",C12)),"")</f>
      </c>
      <c r="U12" s="11">
        <f>IF(O12=1,IF(M12,D12,"аренда"),"")</f>
      </c>
      <c r="V12" s="11">
        <f>IF(O12=1,IF(AND(K12,L12),"оба дня",IF(K12,"только 1-й день",IF(L12,"только 2-й день","нет"))),"")</f>
      </c>
      <c r="W12" s="11">
        <f>IF(O12=1,IF(N12,"да","нет"),"")</f>
      </c>
      <c r="X12" s="11">
        <f>IF(O12=1,Q12,"")</f>
      </c>
      <c r="Y12" s="11">
        <f>IF(O12=1,$T$4,"")</f>
      </c>
    </row>
    <row r="13" spans="1:25" ht="12.75">
      <c r="A13" s="23"/>
      <c r="B13" s="4"/>
      <c r="C13" s="4"/>
      <c r="D13" s="23"/>
      <c r="E13" s="23"/>
      <c r="F13" s="23"/>
      <c r="G13" s="23"/>
      <c r="I13" s="39">
        <f aca="true" t="shared" si="1" ref="I13:I52">UPPER(TRIM($A13))</f>
      </c>
      <c r="J13" s="39" t="str">
        <f t="shared" si="0"/>
        <v>ошибка</v>
      </c>
      <c r="K13" s="39" t="b">
        <f>AND(NOT(EXACT($J13,"ПИНГВИН")),EXACT(LOWER(TRIM($E13)),"да"))</f>
        <v>0</v>
      </c>
      <c r="L13" s="39" t="b">
        <f>AND(NOT(EXACT($J13,"ПИНГВИН")),EXACT(LOWER(TRIM($F13)),"да"))</f>
        <v>0</v>
      </c>
      <c r="M13" s="39" t="b">
        <f>AND(ISNUMBER(VALUE(D13)),NOT(ISBLANK(D13)))</f>
        <v>0</v>
      </c>
      <c r="N13" s="39" t="b">
        <f>AND(ISNUMBER(VALUE(E13)),NOT(ISBLANK(E13)))</f>
        <v>0</v>
      </c>
      <c r="O13" s="28">
        <f>IF(EXACT(J13,"ошибка"),0,1)</f>
        <v>0</v>
      </c>
      <c r="P13" s="28">
        <f>P12+O13</f>
        <v>0</v>
      </c>
      <c r="Q13" s="28">
        <f aca="true" t="shared" si="2" ref="Q13:Q52">O13*($P$6+150*(K13+L13))</f>
        <v>0</v>
      </c>
      <c r="R13" s="11">
        <f aca="true" t="shared" si="3" ref="R13:R52">IF(O13=1,P13,"")</f>
      </c>
      <c r="S13" s="11">
        <f aca="true" t="shared" si="4" ref="S13:S52">IF(O13=1,J13,IF(EXACT(A13,""),"","группа?"))</f>
      </c>
      <c r="T13" s="40">
        <f aca="true" t="shared" si="5" ref="T13:T52">IF(O13=1,IF(EXACT("ПИНГВИН",S13),B13,CONCATENATE(B13," / ",C13)),"")</f>
      </c>
      <c r="U13" s="11">
        <f aca="true" t="shared" si="6" ref="U13:U52">IF(O13=1,IF(M13,D13,"аренда"),"")</f>
      </c>
      <c r="V13" s="11">
        <f aca="true" t="shared" si="7" ref="V13:V52">IF(O13=1,IF(AND(K13,L13),"оба дня",IF(K13,"только 1-й день",IF(L13,"только 2-й день","нет"))),"")</f>
      </c>
      <c r="W13" s="11">
        <f aca="true" t="shared" si="8" ref="W13:W52">IF(O13=1,IF(N13,"да","нет"),"")</f>
      </c>
      <c r="X13" s="11">
        <f aca="true" t="shared" si="9" ref="X13:X52">IF(O13=1,Q13,"")</f>
      </c>
      <c r="Y13" s="11">
        <f aca="true" t="shared" si="10" ref="Y13:Y52">IF(O13=1,$T$4,"")</f>
      </c>
    </row>
    <row r="14" spans="1:25" ht="12.75">
      <c r="A14" s="23"/>
      <c r="B14" s="4"/>
      <c r="C14" s="4"/>
      <c r="D14" s="23"/>
      <c r="E14" s="23"/>
      <c r="F14" s="23"/>
      <c r="G14" s="23"/>
      <c r="I14" s="39">
        <f t="shared" si="1"/>
      </c>
      <c r="J14" s="39" t="str">
        <f t="shared" si="0"/>
        <v>ошибка</v>
      </c>
      <c r="K14" s="39" t="b">
        <f aca="true" t="shared" si="11" ref="K14:K52">AND(NOT(EXACT($J14,"ПИНГВИН")),EXACT(LOWER(TRIM($E14)),"да"))</f>
        <v>0</v>
      </c>
      <c r="L14" s="39" t="b">
        <f aca="true" t="shared" si="12" ref="L14:L52">AND(NOT(EXACT($J14,"ПИНГВИН")),EXACT(LOWER(TRIM($F14)),"да"))</f>
        <v>0</v>
      </c>
      <c r="M14" s="39" t="b">
        <f aca="true" t="shared" si="13" ref="M14:M52">AND(ISNUMBER(VALUE(D14)),NOT(ISBLANK(D14)))</f>
        <v>0</v>
      </c>
      <c r="N14" s="39" t="b">
        <f aca="true" t="shared" si="14" ref="N14:N52">AND(ISNUMBER(VALUE(E14)),NOT(ISBLANK(E14)))</f>
        <v>0</v>
      </c>
      <c r="O14" s="28">
        <f aca="true" t="shared" si="15" ref="O14:O52">IF(EXACT(J14,"ошибка"),0,1)</f>
        <v>0</v>
      </c>
      <c r="P14" s="28">
        <f aca="true" t="shared" si="16" ref="P14:P52">P13+O14</f>
        <v>0</v>
      </c>
      <c r="Q14" s="28">
        <f t="shared" si="2"/>
        <v>0</v>
      </c>
      <c r="R14" s="11">
        <f t="shared" si="3"/>
      </c>
      <c r="S14" s="11">
        <f t="shared" si="4"/>
      </c>
      <c r="T14" s="40">
        <f t="shared" si="5"/>
      </c>
      <c r="U14" s="11">
        <f t="shared" si="6"/>
      </c>
      <c r="V14" s="11">
        <f t="shared" si="7"/>
      </c>
      <c r="W14" s="11">
        <f t="shared" si="8"/>
      </c>
      <c r="X14" s="11">
        <f t="shared" si="9"/>
      </c>
      <c r="Y14" s="11">
        <f t="shared" si="10"/>
      </c>
    </row>
    <row r="15" spans="1:25" ht="12.75">
      <c r="A15" s="23"/>
      <c r="B15" s="4"/>
      <c r="C15" s="4"/>
      <c r="D15" s="23"/>
      <c r="E15" s="23"/>
      <c r="F15" s="23"/>
      <c r="G15" s="23"/>
      <c r="I15" s="39">
        <f t="shared" si="1"/>
      </c>
      <c r="J15" s="39" t="str">
        <f t="shared" si="0"/>
        <v>ошибка</v>
      </c>
      <c r="K15" s="39" t="b">
        <f t="shared" si="11"/>
        <v>0</v>
      </c>
      <c r="L15" s="39" t="b">
        <f t="shared" si="12"/>
        <v>0</v>
      </c>
      <c r="M15" s="39" t="b">
        <f t="shared" si="13"/>
        <v>0</v>
      </c>
      <c r="N15" s="39" t="b">
        <f t="shared" si="14"/>
        <v>0</v>
      </c>
      <c r="O15" s="28">
        <f t="shared" si="15"/>
        <v>0</v>
      </c>
      <c r="P15" s="28">
        <f t="shared" si="16"/>
        <v>0</v>
      </c>
      <c r="Q15" s="28">
        <f t="shared" si="2"/>
        <v>0</v>
      </c>
      <c r="R15" s="11">
        <f t="shared" si="3"/>
      </c>
      <c r="S15" s="11">
        <f t="shared" si="4"/>
      </c>
      <c r="T15" s="40">
        <f t="shared" si="5"/>
      </c>
      <c r="U15" s="11">
        <f t="shared" si="6"/>
      </c>
      <c r="V15" s="11">
        <f t="shared" si="7"/>
      </c>
      <c r="W15" s="11">
        <f t="shared" si="8"/>
      </c>
      <c r="X15" s="11">
        <f t="shared" si="9"/>
      </c>
      <c r="Y15" s="11">
        <f t="shared" si="10"/>
      </c>
    </row>
    <row r="16" spans="1:25" ht="12.75">
      <c r="A16" s="4"/>
      <c r="B16" s="4"/>
      <c r="C16" s="4"/>
      <c r="D16" s="4"/>
      <c r="E16" s="23"/>
      <c r="F16" s="23"/>
      <c r="G16" s="23"/>
      <c r="I16" s="39">
        <f t="shared" si="1"/>
      </c>
      <c r="J16" s="39" t="str">
        <f t="shared" si="0"/>
        <v>ошибка</v>
      </c>
      <c r="K16" s="39" t="b">
        <f t="shared" si="11"/>
        <v>0</v>
      </c>
      <c r="L16" s="39" t="b">
        <f t="shared" si="12"/>
        <v>0</v>
      </c>
      <c r="M16" s="39" t="b">
        <f t="shared" si="13"/>
        <v>0</v>
      </c>
      <c r="N16" s="39" t="b">
        <f t="shared" si="14"/>
        <v>0</v>
      </c>
      <c r="O16" s="28">
        <f t="shared" si="15"/>
        <v>0</v>
      </c>
      <c r="P16" s="28">
        <f t="shared" si="16"/>
        <v>0</v>
      </c>
      <c r="Q16" s="28">
        <f t="shared" si="2"/>
        <v>0</v>
      </c>
      <c r="R16" s="11">
        <f t="shared" si="3"/>
      </c>
      <c r="S16" s="11">
        <f t="shared" si="4"/>
      </c>
      <c r="T16" s="40">
        <f t="shared" si="5"/>
      </c>
      <c r="U16" s="11">
        <f t="shared" si="6"/>
      </c>
      <c r="V16" s="11">
        <f t="shared" si="7"/>
      </c>
      <c r="W16" s="11">
        <f t="shared" si="8"/>
      </c>
      <c r="X16" s="11">
        <f t="shared" si="9"/>
      </c>
      <c r="Y16" s="11">
        <f t="shared" si="10"/>
      </c>
    </row>
    <row r="17" spans="1:25" ht="12.75">
      <c r="A17" s="4"/>
      <c r="B17" s="4"/>
      <c r="C17" s="4"/>
      <c r="D17" s="4"/>
      <c r="E17" s="23"/>
      <c r="F17" s="23"/>
      <c r="G17" s="23"/>
      <c r="I17" s="39">
        <f t="shared" si="1"/>
      </c>
      <c r="J17" s="39" t="str">
        <f t="shared" si="0"/>
        <v>ошибка</v>
      </c>
      <c r="K17" s="39" t="b">
        <f t="shared" si="11"/>
        <v>0</v>
      </c>
      <c r="L17" s="39" t="b">
        <f t="shared" si="12"/>
        <v>0</v>
      </c>
      <c r="M17" s="39" t="b">
        <f t="shared" si="13"/>
        <v>0</v>
      </c>
      <c r="N17" s="39" t="b">
        <f t="shared" si="14"/>
        <v>0</v>
      </c>
      <c r="O17" s="28">
        <f t="shared" si="15"/>
        <v>0</v>
      </c>
      <c r="P17" s="28">
        <f t="shared" si="16"/>
        <v>0</v>
      </c>
      <c r="Q17" s="28">
        <f t="shared" si="2"/>
        <v>0</v>
      </c>
      <c r="R17" s="11">
        <f t="shared" si="3"/>
      </c>
      <c r="S17" s="11">
        <f t="shared" si="4"/>
      </c>
      <c r="T17" s="40">
        <f t="shared" si="5"/>
      </c>
      <c r="U17" s="11">
        <f t="shared" si="6"/>
      </c>
      <c r="V17" s="11">
        <f t="shared" si="7"/>
      </c>
      <c r="W17" s="11">
        <f t="shared" si="8"/>
      </c>
      <c r="X17" s="11">
        <f t="shared" si="9"/>
      </c>
      <c r="Y17" s="11">
        <f t="shared" si="10"/>
      </c>
    </row>
    <row r="18" spans="1:25" ht="12.75">
      <c r="A18" s="4"/>
      <c r="B18" s="4"/>
      <c r="C18" s="4"/>
      <c r="D18" s="4"/>
      <c r="E18" s="23"/>
      <c r="F18" s="23"/>
      <c r="G18" s="23"/>
      <c r="I18" s="39">
        <f t="shared" si="1"/>
      </c>
      <c r="J18" s="39" t="str">
        <f t="shared" si="0"/>
        <v>ошибка</v>
      </c>
      <c r="K18" s="39" t="b">
        <f t="shared" si="11"/>
        <v>0</v>
      </c>
      <c r="L18" s="39" t="b">
        <f t="shared" si="12"/>
        <v>0</v>
      </c>
      <c r="M18" s="39" t="b">
        <f t="shared" si="13"/>
        <v>0</v>
      </c>
      <c r="N18" s="39" t="b">
        <f t="shared" si="14"/>
        <v>0</v>
      </c>
      <c r="O18" s="28">
        <f t="shared" si="15"/>
        <v>0</v>
      </c>
      <c r="P18" s="28">
        <f t="shared" si="16"/>
        <v>0</v>
      </c>
      <c r="Q18" s="28">
        <f t="shared" si="2"/>
        <v>0</v>
      </c>
      <c r="R18" s="11">
        <f t="shared" si="3"/>
      </c>
      <c r="S18" s="11">
        <f t="shared" si="4"/>
      </c>
      <c r="T18" s="40">
        <f t="shared" si="5"/>
      </c>
      <c r="U18" s="11">
        <f t="shared" si="6"/>
      </c>
      <c r="V18" s="11">
        <f t="shared" si="7"/>
      </c>
      <c r="W18" s="11">
        <f t="shared" si="8"/>
      </c>
      <c r="X18" s="11">
        <f t="shared" si="9"/>
      </c>
      <c r="Y18" s="11">
        <f t="shared" si="10"/>
      </c>
    </row>
    <row r="19" spans="1:25" ht="12.75">
      <c r="A19" s="4"/>
      <c r="B19" s="4"/>
      <c r="C19" s="4"/>
      <c r="D19" s="4"/>
      <c r="E19" s="23"/>
      <c r="F19" s="23"/>
      <c r="G19" s="23"/>
      <c r="I19" s="39">
        <f t="shared" si="1"/>
      </c>
      <c r="J19" s="39" t="str">
        <f t="shared" si="0"/>
        <v>ошибка</v>
      </c>
      <c r="K19" s="39" t="b">
        <f t="shared" si="11"/>
        <v>0</v>
      </c>
      <c r="L19" s="39" t="b">
        <f t="shared" si="12"/>
        <v>0</v>
      </c>
      <c r="M19" s="39" t="b">
        <f t="shared" si="13"/>
        <v>0</v>
      </c>
      <c r="N19" s="39" t="b">
        <f t="shared" si="14"/>
        <v>0</v>
      </c>
      <c r="O19" s="28">
        <f t="shared" si="15"/>
        <v>0</v>
      </c>
      <c r="P19" s="28">
        <f t="shared" si="16"/>
        <v>0</v>
      </c>
      <c r="Q19" s="28">
        <f t="shared" si="2"/>
        <v>0</v>
      </c>
      <c r="R19" s="11">
        <f t="shared" si="3"/>
      </c>
      <c r="S19" s="11">
        <f t="shared" si="4"/>
      </c>
      <c r="T19" s="40">
        <f t="shared" si="5"/>
      </c>
      <c r="U19" s="11">
        <f t="shared" si="6"/>
      </c>
      <c r="V19" s="11">
        <f t="shared" si="7"/>
      </c>
      <c r="W19" s="11">
        <f t="shared" si="8"/>
      </c>
      <c r="X19" s="11">
        <f t="shared" si="9"/>
      </c>
      <c r="Y19" s="11">
        <f t="shared" si="10"/>
      </c>
    </row>
    <row r="20" spans="1:25" ht="12.75">
      <c r="A20" s="4"/>
      <c r="B20" s="4"/>
      <c r="C20" s="4"/>
      <c r="D20" s="4"/>
      <c r="E20" s="23"/>
      <c r="F20" s="23"/>
      <c r="G20" s="23"/>
      <c r="I20" s="39">
        <f t="shared" si="1"/>
      </c>
      <c r="J20" s="39" t="str">
        <f t="shared" si="0"/>
        <v>ошибка</v>
      </c>
      <c r="K20" s="39" t="b">
        <f t="shared" si="11"/>
        <v>0</v>
      </c>
      <c r="L20" s="39" t="b">
        <f t="shared" si="12"/>
        <v>0</v>
      </c>
      <c r="M20" s="39" t="b">
        <f t="shared" si="13"/>
        <v>0</v>
      </c>
      <c r="N20" s="39" t="b">
        <f t="shared" si="14"/>
        <v>0</v>
      </c>
      <c r="O20" s="28">
        <f t="shared" si="15"/>
        <v>0</v>
      </c>
      <c r="P20" s="28">
        <f t="shared" si="16"/>
        <v>0</v>
      </c>
      <c r="Q20" s="28">
        <f t="shared" si="2"/>
        <v>0</v>
      </c>
      <c r="R20" s="11">
        <f t="shared" si="3"/>
      </c>
      <c r="S20" s="11">
        <f t="shared" si="4"/>
      </c>
      <c r="T20" s="40">
        <f t="shared" si="5"/>
      </c>
      <c r="U20" s="11">
        <f t="shared" si="6"/>
      </c>
      <c r="V20" s="11">
        <f t="shared" si="7"/>
      </c>
      <c r="W20" s="11">
        <f t="shared" si="8"/>
      </c>
      <c r="X20" s="11">
        <f t="shared" si="9"/>
      </c>
      <c r="Y20" s="11">
        <f t="shared" si="10"/>
      </c>
    </row>
    <row r="21" spans="1:25" ht="12.75">
      <c r="A21" s="4"/>
      <c r="B21" s="4"/>
      <c r="C21" s="4"/>
      <c r="D21" s="4"/>
      <c r="E21" s="23"/>
      <c r="F21" s="23"/>
      <c r="G21" s="23"/>
      <c r="I21" s="39">
        <f t="shared" si="1"/>
      </c>
      <c r="J21" s="39" t="str">
        <f t="shared" si="0"/>
        <v>ошибка</v>
      </c>
      <c r="K21" s="39" t="b">
        <f t="shared" si="11"/>
        <v>0</v>
      </c>
      <c r="L21" s="39" t="b">
        <f t="shared" si="12"/>
        <v>0</v>
      </c>
      <c r="M21" s="39" t="b">
        <f t="shared" si="13"/>
        <v>0</v>
      </c>
      <c r="N21" s="39" t="b">
        <f t="shared" si="14"/>
        <v>0</v>
      </c>
      <c r="O21" s="28">
        <f t="shared" si="15"/>
        <v>0</v>
      </c>
      <c r="P21" s="28">
        <f t="shared" si="16"/>
        <v>0</v>
      </c>
      <c r="Q21" s="28">
        <f t="shared" si="2"/>
        <v>0</v>
      </c>
      <c r="R21" s="11">
        <f t="shared" si="3"/>
      </c>
      <c r="S21" s="11">
        <f t="shared" si="4"/>
      </c>
      <c r="T21" s="40">
        <f t="shared" si="5"/>
      </c>
      <c r="U21" s="11">
        <f t="shared" si="6"/>
      </c>
      <c r="V21" s="11">
        <f t="shared" si="7"/>
      </c>
      <c r="W21" s="11">
        <f t="shared" si="8"/>
      </c>
      <c r="X21" s="11">
        <f t="shared" si="9"/>
      </c>
      <c r="Y21" s="11">
        <f t="shared" si="10"/>
      </c>
    </row>
    <row r="22" spans="1:25" ht="12.75">
      <c r="A22" s="4"/>
      <c r="B22" s="4"/>
      <c r="C22" s="4"/>
      <c r="D22" s="4"/>
      <c r="E22" s="23"/>
      <c r="F22" s="23"/>
      <c r="G22" s="23"/>
      <c r="I22" s="39">
        <f t="shared" si="1"/>
      </c>
      <c r="J22" s="39" t="str">
        <f t="shared" si="0"/>
        <v>ошибка</v>
      </c>
      <c r="K22" s="39" t="b">
        <f t="shared" si="11"/>
        <v>0</v>
      </c>
      <c r="L22" s="39" t="b">
        <f t="shared" si="12"/>
        <v>0</v>
      </c>
      <c r="M22" s="39" t="b">
        <f t="shared" si="13"/>
        <v>0</v>
      </c>
      <c r="N22" s="39" t="b">
        <f t="shared" si="14"/>
        <v>0</v>
      </c>
      <c r="O22" s="28">
        <f t="shared" si="15"/>
        <v>0</v>
      </c>
      <c r="P22" s="28">
        <f t="shared" si="16"/>
        <v>0</v>
      </c>
      <c r="Q22" s="28">
        <f t="shared" si="2"/>
        <v>0</v>
      </c>
      <c r="R22" s="11">
        <f t="shared" si="3"/>
      </c>
      <c r="S22" s="11">
        <f t="shared" si="4"/>
      </c>
      <c r="T22" s="40">
        <f t="shared" si="5"/>
      </c>
      <c r="U22" s="11">
        <f t="shared" si="6"/>
      </c>
      <c r="V22" s="11">
        <f t="shared" si="7"/>
      </c>
      <c r="W22" s="11">
        <f t="shared" si="8"/>
      </c>
      <c r="X22" s="11">
        <f t="shared" si="9"/>
      </c>
      <c r="Y22" s="11">
        <f t="shared" si="10"/>
      </c>
    </row>
    <row r="23" spans="1:25" ht="12.75">
      <c r="A23" s="4"/>
      <c r="B23" s="4"/>
      <c r="C23" s="4"/>
      <c r="D23" s="4"/>
      <c r="E23" s="23"/>
      <c r="F23" s="23"/>
      <c r="G23" s="23"/>
      <c r="I23" s="39">
        <f t="shared" si="1"/>
      </c>
      <c r="J23" s="39" t="str">
        <f t="shared" si="0"/>
        <v>ошибка</v>
      </c>
      <c r="K23" s="39" t="b">
        <f t="shared" si="11"/>
        <v>0</v>
      </c>
      <c r="L23" s="39" t="b">
        <f t="shared" si="12"/>
        <v>0</v>
      </c>
      <c r="M23" s="39" t="b">
        <f t="shared" si="13"/>
        <v>0</v>
      </c>
      <c r="N23" s="39" t="b">
        <f t="shared" si="14"/>
        <v>0</v>
      </c>
      <c r="O23" s="28">
        <f t="shared" si="15"/>
        <v>0</v>
      </c>
      <c r="P23" s="28">
        <f t="shared" si="16"/>
        <v>0</v>
      </c>
      <c r="Q23" s="28">
        <f t="shared" si="2"/>
        <v>0</v>
      </c>
      <c r="R23" s="11">
        <f t="shared" si="3"/>
      </c>
      <c r="S23" s="11">
        <f t="shared" si="4"/>
      </c>
      <c r="T23" s="40">
        <f t="shared" si="5"/>
      </c>
      <c r="U23" s="11">
        <f t="shared" si="6"/>
      </c>
      <c r="V23" s="11">
        <f t="shared" si="7"/>
      </c>
      <c r="W23" s="11">
        <f t="shared" si="8"/>
      </c>
      <c r="X23" s="11">
        <f t="shared" si="9"/>
      </c>
      <c r="Y23" s="11">
        <f t="shared" si="10"/>
      </c>
    </row>
    <row r="24" spans="1:25" ht="12.75">
      <c r="A24" s="4"/>
      <c r="B24" s="4"/>
      <c r="C24" s="4"/>
      <c r="D24" s="4"/>
      <c r="E24" s="23"/>
      <c r="F24" s="23"/>
      <c r="G24" s="23"/>
      <c r="I24" s="39">
        <f t="shared" si="1"/>
      </c>
      <c r="J24" s="39" t="str">
        <f t="shared" si="0"/>
        <v>ошибка</v>
      </c>
      <c r="K24" s="39" t="b">
        <f t="shared" si="11"/>
        <v>0</v>
      </c>
      <c r="L24" s="39" t="b">
        <f t="shared" si="12"/>
        <v>0</v>
      </c>
      <c r="M24" s="39" t="b">
        <f t="shared" si="13"/>
        <v>0</v>
      </c>
      <c r="N24" s="39" t="b">
        <f t="shared" si="14"/>
        <v>0</v>
      </c>
      <c r="O24" s="28">
        <f t="shared" si="15"/>
        <v>0</v>
      </c>
      <c r="P24" s="28">
        <f t="shared" si="16"/>
        <v>0</v>
      </c>
      <c r="Q24" s="28">
        <f t="shared" si="2"/>
        <v>0</v>
      </c>
      <c r="R24" s="11">
        <f t="shared" si="3"/>
      </c>
      <c r="S24" s="11">
        <f t="shared" si="4"/>
      </c>
      <c r="T24" s="40">
        <f t="shared" si="5"/>
      </c>
      <c r="U24" s="11">
        <f t="shared" si="6"/>
      </c>
      <c r="V24" s="11">
        <f t="shared" si="7"/>
      </c>
      <c r="W24" s="11">
        <f t="shared" si="8"/>
      </c>
      <c r="X24" s="11">
        <f t="shared" si="9"/>
      </c>
      <c r="Y24" s="11">
        <f t="shared" si="10"/>
      </c>
    </row>
    <row r="25" spans="1:25" ht="12.75">
      <c r="A25" s="4"/>
      <c r="B25" s="4"/>
      <c r="C25" s="4"/>
      <c r="D25" s="4"/>
      <c r="E25" s="23"/>
      <c r="F25" s="23"/>
      <c r="G25" s="23"/>
      <c r="I25" s="39">
        <f t="shared" si="1"/>
      </c>
      <c r="J25" s="39" t="str">
        <f t="shared" si="0"/>
        <v>ошибка</v>
      </c>
      <c r="K25" s="39" t="b">
        <f t="shared" si="11"/>
        <v>0</v>
      </c>
      <c r="L25" s="39" t="b">
        <f t="shared" si="12"/>
        <v>0</v>
      </c>
      <c r="M25" s="39" t="b">
        <f t="shared" si="13"/>
        <v>0</v>
      </c>
      <c r="N25" s="39" t="b">
        <f t="shared" si="14"/>
        <v>0</v>
      </c>
      <c r="O25" s="28">
        <f t="shared" si="15"/>
        <v>0</v>
      </c>
      <c r="P25" s="28">
        <f t="shared" si="16"/>
        <v>0</v>
      </c>
      <c r="Q25" s="28">
        <f t="shared" si="2"/>
        <v>0</v>
      </c>
      <c r="R25" s="11">
        <f t="shared" si="3"/>
      </c>
      <c r="S25" s="11">
        <f t="shared" si="4"/>
      </c>
      <c r="T25" s="40">
        <f t="shared" si="5"/>
      </c>
      <c r="U25" s="11">
        <f t="shared" si="6"/>
      </c>
      <c r="V25" s="11">
        <f t="shared" si="7"/>
      </c>
      <c r="W25" s="11">
        <f t="shared" si="8"/>
      </c>
      <c r="X25" s="11">
        <f t="shared" si="9"/>
      </c>
      <c r="Y25" s="11">
        <f t="shared" si="10"/>
      </c>
    </row>
    <row r="26" spans="1:25" ht="12.75">
      <c r="A26" s="4"/>
      <c r="B26" s="4"/>
      <c r="C26" s="4"/>
      <c r="D26" s="4"/>
      <c r="E26" s="23"/>
      <c r="F26" s="23"/>
      <c r="G26" s="23"/>
      <c r="I26" s="39">
        <f t="shared" si="1"/>
      </c>
      <c r="J26" s="39" t="str">
        <f t="shared" si="0"/>
        <v>ошибка</v>
      </c>
      <c r="K26" s="39" t="b">
        <f t="shared" si="11"/>
        <v>0</v>
      </c>
      <c r="L26" s="39" t="b">
        <f t="shared" si="12"/>
        <v>0</v>
      </c>
      <c r="M26" s="39" t="b">
        <f t="shared" si="13"/>
        <v>0</v>
      </c>
      <c r="N26" s="39" t="b">
        <f t="shared" si="14"/>
        <v>0</v>
      </c>
      <c r="O26" s="28">
        <f t="shared" si="15"/>
        <v>0</v>
      </c>
      <c r="P26" s="28">
        <f t="shared" si="16"/>
        <v>0</v>
      </c>
      <c r="Q26" s="28">
        <f t="shared" si="2"/>
        <v>0</v>
      </c>
      <c r="R26" s="11">
        <f t="shared" si="3"/>
      </c>
      <c r="S26" s="11">
        <f t="shared" si="4"/>
      </c>
      <c r="T26" s="40">
        <f t="shared" si="5"/>
      </c>
      <c r="U26" s="11">
        <f t="shared" si="6"/>
      </c>
      <c r="V26" s="11">
        <f t="shared" si="7"/>
      </c>
      <c r="W26" s="11">
        <f t="shared" si="8"/>
      </c>
      <c r="X26" s="11">
        <f t="shared" si="9"/>
      </c>
      <c r="Y26" s="11">
        <f t="shared" si="10"/>
      </c>
    </row>
    <row r="27" spans="1:25" ht="12.75">
      <c r="A27" s="4"/>
      <c r="B27" s="4"/>
      <c r="C27" s="4"/>
      <c r="D27" s="4"/>
      <c r="E27" s="23"/>
      <c r="F27" s="23"/>
      <c r="G27" s="23"/>
      <c r="I27" s="39">
        <f t="shared" si="1"/>
      </c>
      <c r="J27" s="39" t="str">
        <f t="shared" si="0"/>
        <v>ошибка</v>
      </c>
      <c r="K27" s="39" t="b">
        <f t="shared" si="11"/>
        <v>0</v>
      </c>
      <c r="L27" s="39" t="b">
        <f t="shared" si="12"/>
        <v>0</v>
      </c>
      <c r="M27" s="39" t="b">
        <f t="shared" si="13"/>
        <v>0</v>
      </c>
      <c r="N27" s="39" t="b">
        <f t="shared" si="14"/>
        <v>0</v>
      </c>
      <c r="O27" s="28">
        <f t="shared" si="15"/>
        <v>0</v>
      </c>
      <c r="P27" s="28">
        <f t="shared" si="16"/>
        <v>0</v>
      </c>
      <c r="Q27" s="28">
        <f t="shared" si="2"/>
        <v>0</v>
      </c>
      <c r="R27" s="11">
        <f t="shared" si="3"/>
      </c>
      <c r="S27" s="11">
        <f t="shared" si="4"/>
      </c>
      <c r="T27" s="40">
        <f t="shared" si="5"/>
      </c>
      <c r="U27" s="11">
        <f t="shared" si="6"/>
      </c>
      <c r="V27" s="11">
        <f t="shared" si="7"/>
      </c>
      <c r="W27" s="11">
        <f t="shared" si="8"/>
      </c>
      <c r="X27" s="11">
        <f t="shared" si="9"/>
      </c>
      <c r="Y27" s="11">
        <f t="shared" si="10"/>
      </c>
    </row>
    <row r="28" spans="1:25" ht="12.75">
      <c r="A28" s="4"/>
      <c r="B28" s="4"/>
      <c r="C28" s="4"/>
      <c r="D28" s="4"/>
      <c r="E28" s="23"/>
      <c r="F28" s="23"/>
      <c r="G28" s="23"/>
      <c r="I28" s="39">
        <f t="shared" si="1"/>
      </c>
      <c r="J28" s="39" t="str">
        <f t="shared" si="0"/>
        <v>ошибка</v>
      </c>
      <c r="K28" s="39" t="b">
        <f t="shared" si="11"/>
        <v>0</v>
      </c>
      <c r="L28" s="39" t="b">
        <f t="shared" si="12"/>
        <v>0</v>
      </c>
      <c r="M28" s="39" t="b">
        <f t="shared" si="13"/>
        <v>0</v>
      </c>
      <c r="N28" s="39" t="b">
        <f t="shared" si="14"/>
        <v>0</v>
      </c>
      <c r="O28" s="28">
        <f t="shared" si="15"/>
        <v>0</v>
      </c>
      <c r="P28" s="28">
        <f t="shared" si="16"/>
        <v>0</v>
      </c>
      <c r="Q28" s="28">
        <f t="shared" si="2"/>
        <v>0</v>
      </c>
      <c r="R28" s="11">
        <f t="shared" si="3"/>
      </c>
      <c r="S28" s="11">
        <f t="shared" si="4"/>
      </c>
      <c r="T28" s="40">
        <f t="shared" si="5"/>
      </c>
      <c r="U28" s="11">
        <f t="shared" si="6"/>
      </c>
      <c r="V28" s="11">
        <f t="shared" si="7"/>
      </c>
      <c r="W28" s="11">
        <f t="shared" si="8"/>
      </c>
      <c r="X28" s="11">
        <f t="shared" si="9"/>
      </c>
      <c r="Y28" s="11">
        <f t="shared" si="10"/>
      </c>
    </row>
    <row r="29" spans="1:25" ht="12.75">
      <c r="A29" s="4"/>
      <c r="B29" s="4"/>
      <c r="C29" s="4"/>
      <c r="D29" s="4"/>
      <c r="E29" s="23"/>
      <c r="F29" s="23"/>
      <c r="G29" s="23"/>
      <c r="I29" s="39">
        <f t="shared" si="1"/>
      </c>
      <c r="J29" s="39" t="str">
        <f t="shared" si="0"/>
        <v>ошибка</v>
      </c>
      <c r="K29" s="39" t="b">
        <f t="shared" si="11"/>
        <v>0</v>
      </c>
      <c r="L29" s="39" t="b">
        <f t="shared" si="12"/>
        <v>0</v>
      </c>
      <c r="M29" s="39" t="b">
        <f t="shared" si="13"/>
        <v>0</v>
      </c>
      <c r="N29" s="39" t="b">
        <f t="shared" si="14"/>
        <v>0</v>
      </c>
      <c r="O29" s="28">
        <f t="shared" si="15"/>
        <v>0</v>
      </c>
      <c r="P29" s="28">
        <f t="shared" si="16"/>
        <v>0</v>
      </c>
      <c r="Q29" s="28">
        <f t="shared" si="2"/>
        <v>0</v>
      </c>
      <c r="R29" s="11">
        <f t="shared" si="3"/>
      </c>
      <c r="S29" s="11">
        <f t="shared" si="4"/>
      </c>
      <c r="T29" s="40">
        <f t="shared" si="5"/>
      </c>
      <c r="U29" s="11">
        <f t="shared" si="6"/>
      </c>
      <c r="V29" s="11">
        <f t="shared" si="7"/>
      </c>
      <c r="W29" s="11">
        <f t="shared" si="8"/>
      </c>
      <c r="X29" s="11">
        <f t="shared" si="9"/>
      </c>
      <c r="Y29" s="11">
        <f t="shared" si="10"/>
      </c>
    </row>
    <row r="30" spans="1:25" ht="12.75">
      <c r="A30" s="4"/>
      <c r="B30" s="4"/>
      <c r="C30" s="4"/>
      <c r="D30" s="4"/>
      <c r="E30" s="23"/>
      <c r="F30" s="23"/>
      <c r="G30" s="23"/>
      <c r="I30" s="39">
        <f t="shared" si="1"/>
      </c>
      <c r="J30" s="39" t="str">
        <f t="shared" si="0"/>
        <v>ошибка</v>
      </c>
      <c r="K30" s="39" t="b">
        <f t="shared" si="11"/>
        <v>0</v>
      </c>
      <c r="L30" s="39" t="b">
        <f t="shared" si="12"/>
        <v>0</v>
      </c>
      <c r="M30" s="39" t="b">
        <f t="shared" si="13"/>
        <v>0</v>
      </c>
      <c r="N30" s="39" t="b">
        <f t="shared" si="14"/>
        <v>0</v>
      </c>
      <c r="O30" s="28">
        <f t="shared" si="15"/>
        <v>0</v>
      </c>
      <c r="P30" s="28">
        <f t="shared" si="16"/>
        <v>0</v>
      </c>
      <c r="Q30" s="28">
        <f t="shared" si="2"/>
        <v>0</v>
      </c>
      <c r="R30" s="11">
        <f t="shared" si="3"/>
      </c>
      <c r="S30" s="11">
        <f t="shared" si="4"/>
      </c>
      <c r="T30" s="40">
        <f t="shared" si="5"/>
      </c>
      <c r="U30" s="11">
        <f t="shared" si="6"/>
      </c>
      <c r="V30" s="11">
        <f t="shared" si="7"/>
      </c>
      <c r="W30" s="11">
        <f t="shared" si="8"/>
      </c>
      <c r="X30" s="11">
        <f t="shared" si="9"/>
      </c>
      <c r="Y30" s="11">
        <f t="shared" si="10"/>
      </c>
    </row>
    <row r="31" spans="1:25" ht="12.75">
      <c r="A31" s="4"/>
      <c r="B31" s="4"/>
      <c r="C31" s="4"/>
      <c r="D31" s="4"/>
      <c r="E31" s="23"/>
      <c r="F31" s="23"/>
      <c r="G31" s="23"/>
      <c r="I31" s="39">
        <f t="shared" si="1"/>
      </c>
      <c r="J31" s="39" t="str">
        <f t="shared" si="0"/>
        <v>ошибка</v>
      </c>
      <c r="K31" s="39" t="b">
        <f t="shared" si="11"/>
        <v>0</v>
      </c>
      <c r="L31" s="39" t="b">
        <f t="shared" si="12"/>
        <v>0</v>
      </c>
      <c r="M31" s="39" t="b">
        <f t="shared" si="13"/>
        <v>0</v>
      </c>
      <c r="N31" s="39" t="b">
        <f t="shared" si="14"/>
        <v>0</v>
      </c>
      <c r="O31" s="28">
        <f t="shared" si="15"/>
        <v>0</v>
      </c>
      <c r="P31" s="28">
        <f t="shared" si="16"/>
        <v>0</v>
      </c>
      <c r="Q31" s="28">
        <f t="shared" si="2"/>
        <v>0</v>
      </c>
      <c r="R31" s="11">
        <f t="shared" si="3"/>
      </c>
      <c r="S31" s="11">
        <f t="shared" si="4"/>
      </c>
      <c r="T31" s="40">
        <f t="shared" si="5"/>
      </c>
      <c r="U31" s="11">
        <f t="shared" si="6"/>
      </c>
      <c r="V31" s="11">
        <f t="shared" si="7"/>
      </c>
      <c r="W31" s="11">
        <f t="shared" si="8"/>
      </c>
      <c r="X31" s="11">
        <f t="shared" si="9"/>
      </c>
      <c r="Y31" s="11">
        <f t="shared" si="10"/>
      </c>
    </row>
    <row r="32" spans="1:25" ht="12.75">
      <c r="A32" s="4"/>
      <c r="B32" s="4"/>
      <c r="C32" s="4"/>
      <c r="D32" s="4"/>
      <c r="E32" s="23"/>
      <c r="F32" s="23"/>
      <c r="G32" s="23"/>
      <c r="I32" s="39">
        <f t="shared" si="1"/>
      </c>
      <c r="J32" s="39" t="str">
        <f t="shared" si="0"/>
        <v>ошибка</v>
      </c>
      <c r="K32" s="39" t="b">
        <f t="shared" si="11"/>
        <v>0</v>
      </c>
      <c r="L32" s="39" t="b">
        <f t="shared" si="12"/>
        <v>0</v>
      </c>
      <c r="M32" s="39" t="b">
        <f t="shared" si="13"/>
        <v>0</v>
      </c>
      <c r="N32" s="39" t="b">
        <f t="shared" si="14"/>
        <v>0</v>
      </c>
      <c r="O32" s="28">
        <f t="shared" si="15"/>
        <v>0</v>
      </c>
      <c r="P32" s="28">
        <f t="shared" si="16"/>
        <v>0</v>
      </c>
      <c r="Q32" s="28">
        <f t="shared" si="2"/>
        <v>0</v>
      </c>
      <c r="R32" s="11">
        <f t="shared" si="3"/>
      </c>
      <c r="S32" s="11">
        <f t="shared" si="4"/>
      </c>
      <c r="T32" s="40">
        <f t="shared" si="5"/>
      </c>
      <c r="U32" s="11">
        <f t="shared" si="6"/>
      </c>
      <c r="V32" s="11">
        <f t="shared" si="7"/>
      </c>
      <c r="W32" s="11">
        <f t="shared" si="8"/>
      </c>
      <c r="X32" s="11">
        <f t="shared" si="9"/>
      </c>
      <c r="Y32" s="11">
        <f t="shared" si="10"/>
      </c>
    </row>
    <row r="33" spans="1:25" ht="12.75">
      <c r="A33" s="4"/>
      <c r="B33" s="4"/>
      <c r="C33" s="4"/>
      <c r="D33" s="4"/>
      <c r="E33" s="23"/>
      <c r="F33" s="23"/>
      <c r="G33" s="23"/>
      <c r="I33" s="39">
        <f t="shared" si="1"/>
      </c>
      <c r="J33" s="39" t="str">
        <f t="shared" si="0"/>
        <v>ошибка</v>
      </c>
      <c r="K33" s="39" t="b">
        <f t="shared" si="11"/>
        <v>0</v>
      </c>
      <c r="L33" s="39" t="b">
        <f t="shared" si="12"/>
        <v>0</v>
      </c>
      <c r="M33" s="39" t="b">
        <f t="shared" si="13"/>
        <v>0</v>
      </c>
      <c r="N33" s="39" t="b">
        <f t="shared" si="14"/>
        <v>0</v>
      </c>
      <c r="O33" s="28">
        <f t="shared" si="15"/>
        <v>0</v>
      </c>
      <c r="P33" s="28">
        <f t="shared" si="16"/>
        <v>0</v>
      </c>
      <c r="Q33" s="28">
        <f t="shared" si="2"/>
        <v>0</v>
      </c>
      <c r="R33" s="11">
        <f t="shared" si="3"/>
      </c>
      <c r="S33" s="11">
        <f t="shared" si="4"/>
      </c>
      <c r="T33" s="40">
        <f t="shared" si="5"/>
      </c>
      <c r="U33" s="11">
        <f t="shared" si="6"/>
      </c>
      <c r="V33" s="11">
        <f t="shared" si="7"/>
      </c>
      <c r="W33" s="11">
        <f t="shared" si="8"/>
      </c>
      <c r="X33" s="11">
        <f t="shared" si="9"/>
      </c>
      <c r="Y33" s="11">
        <f t="shared" si="10"/>
      </c>
    </row>
    <row r="34" spans="1:25" ht="12.75">
      <c r="A34" s="4"/>
      <c r="B34" s="4"/>
      <c r="C34" s="4"/>
      <c r="D34" s="4"/>
      <c r="E34" s="23"/>
      <c r="F34" s="23"/>
      <c r="G34" s="23"/>
      <c r="I34" s="39">
        <f t="shared" si="1"/>
      </c>
      <c r="J34" s="39" t="str">
        <f t="shared" si="0"/>
        <v>ошибка</v>
      </c>
      <c r="K34" s="39" t="b">
        <f t="shared" si="11"/>
        <v>0</v>
      </c>
      <c r="L34" s="39" t="b">
        <f t="shared" si="12"/>
        <v>0</v>
      </c>
      <c r="M34" s="39" t="b">
        <f t="shared" si="13"/>
        <v>0</v>
      </c>
      <c r="N34" s="39" t="b">
        <f t="shared" si="14"/>
        <v>0</v>
      </c>
      <c r="O34" s="28">
        <f t="shared" si="15"/>
        <v>0</v>
      </c>
      <c r="P34" s="28">
        <f t="shared" si="16"/>
        <v>0</v>
      </c>
      <c r="Q34" s="28">
        <f t="shared" si="2"/>
        <v>0</v>
      </c>
      <c r="R34" s="11">
        <f t="shared" si="3"/>
      </c>
      <c r="S34" s="11">
        <f t="shared" si="4"/>
      </c>
      <c r="T34" s="40">
        <f t="shared" si="5"/>
      </c>
      <c r="U34" s="11">
        <f t="shared" si="6"/>
      </c>
      <c r="V34" s="11">
        <f t="shared" si="7"/>
      </c>
      <c r="W34" s="11">
        <f t="shared" si="8"/>
      </c>
      <c r="X34" s="11">
        <f t="shared" si="9"/>
      </c>
      <c r="Y34" s="11">
        <f t="shared" si="10"/>
      </c>
    </row>
    <row r="35" spans="1:25" ht="12.75">
      <c r="A35" s="4"/>
      <c r="B35" s="4"/>
      <c r="C35" s="4"/>
      <c r="D35" s="4"/>
      <c r="E35" s="23"/>
      <c r="F35" s="23"/>
      <c r="G35" s="23"/>
      <c r="I35" s="39">
        <f t="shared" si="1"/>
      </c>
      <c r="J35" s="39" t="str">
        <f t="shared" si="0"/>
        <v>ошибка</v>
      </c>
      <c r="K35" s="39" t="b">
        <f t="shared" si="11"/>
        <v>0</v>
      </c>
      <c r="L35" s="39" t="b">
        <f t="shared" si="12"/>
        <v>0</v>
      </c>
      <c r="M35" s="39" t="b">
        <f t="shared" si="13"/>
        <v>0</v>
      </c>
      <c r="N35" s="39" t="b">
        <f t="shared" si="14"/>
        <v>0</v>
      </c>
      <c r="O35" s="28">
        <f t="shared" si="15"/>
        <v>0</v>
      </c>
      <c r="P35" s="28">
        <f t="shared" si="16"/>
        <v>0</v>
      </c>
      <c r="Q35" s="28">
        <f t="shared" si="2"/>
        <v>0</v>
      </c>
      <c r="R35" s="11">
        <f t="shared" si="3"/>
      </c>
      <c r="S35" s="11">
        <f t="shared" si="4"/>
      </c>
      <c r="T35" s="40">
        <f t="shared" si="5"/>
      </c>
      <c r="U35" s="11">
        <f t="shared" si="6"/>
      </c>
      <c r="V35" s="11">
        <f t="shared" si="7"/>
      </c>
      <c r="W35" s="11">
        <f t="shared" si="8"/>
      </c>
      <c r="X35" s="11">
        <f t="shared" si="9"/>
      </c>
      <c r="Y35" s="11">
        <f t="shared" si="10"/>
      </c>
    </row>
    <row r="36" spans="1:25" ht="12.75">
      <c r="A36" s="4"/>
      <c r="B36" s="4"/>
      <c r="C36" s="4"/>
      <c r="D36" s="4"/>
      <c r="E36" s="23"/>
      <c r="F36" s="23"/>
      <c r="G36" s="23"/>
      <c r="I36" s="39">
        <f t="shared" si="1"/>
      </c>
      <c r="J36" s="39" t="str">
        <f t="shared" si="0"/>
        <v>ошибка</v>
      </c>
      <c r="K36" s="39" t="b">
        <f t="shared" si="11"/>
        <v>0</v>
      </c>
      <c r="L36" s="39" t="b">
        <f t="shared" si="12"/>
        <v>0</v>
      </c>
      <c r="M36" s="39" t="b">
        <f t="shared" si="13"/>
        <v>0</v>
      </c>
      <c r="N36" s="39" t="b">
        <f t="shared" si="14"/>
        <v>0</v>
      </c>
      <c r="O36" s="28">
        <f t="shared" si="15"/>
        <v>0</v>
      </c>
      <c r="P36" s="28">
        <f t="shared" si="16"/>
        <v>0</v>
      </c>
      <c r="Q36" s="28">
        <f t="shared" si="2"/>
        <v>0</v>
      </c>
      <c r="R36" s="11">
        <f t="shared" si="3"/>
      </c>
      <c r="S36" s="11">
        <f t="shared" si="4"/>
      </c>
      <c r="T36" s="40">
        <f t="shared" si="5"/>
      </c>
      <c r="U36" s="11">
        <f t="shared" si="6"/>
      </c>
      <c r="V36" s="11">
        <f t="shared" si="7"/>
      </c>
      <c r="W36" s="11">
        <f t="shared" si="8"/>
      </c>
      <c r="X36" s="11">
        <f t="shared" si="9"/>
      </c>
      <c r="Y36" s="11">
        <f t="shared" si="10"/>
      </c>
    </row>
    <row r="37" spans="1:25" ht="12.75">
      <c r="A37" s="4"/>
      <c r="B37" s="4"/>
      <c r="C37" s="4"/>
      <c r="D37" s="4"/>
      <c r="E37" s="23"/>
      <c r="F37" s="23"/>
      <c r="G37" s="23"/>
      <c r="I37" s="39">
        <f t="shared" si="1"/>
      </c>
      <c r="J37" s="39" t="str">
        <f t="shared" si="0"/>
        <v>ошибка</v>
      </c>
      <c r="K37" s="39" t="b">
        <f t="shared" si="11"/>
        <v>0</v>
      </c>
      <c r="L37" s="39" t="b">
        <f t="shared" si="12"/>
        <v>0</v>
      </c>
      <c r="M37" s="39" t="b">
        <f t="shared" si="13"/>
        <v>0</v>
      </c>
      <c r="N37" s="39" t="b">
        <f t="shared" si="14"/>
        <v>0</v>
      </c>
      <c r="O37" s="28">
        <f t="shared" si="15"/>
        <v>0</v>
      </c>
      <c r="P37" s="28">
        <f t="shared" si="16"/>
        <v>0</v>
      </c>
      <c r="Q37" s="28">
        <f t="shared" si="2"/>
        <v>0</v>
      </c>
      <c r="R37" s="11">
        <f t="shared" si="3"/>
      </c>
      <c r="S37" s="11">
        <f t="shared" si="4"/>
      </c>
      <c r="T37" s="40">
        <f t="shared" si="5"/>
      </c>
      <c r="U37" s="11">
        <f t="shared" si="6"/>
      </c>
      <c r="V37" s="11">
        <f t="shared" si="7"/>
      </c>
      <c r="W37" s="11">
        <f t="shared" si="8"/>
      </c>
      <c r="X37" s="11">
        <f t="shared" si="9"/>
      </c>
      <c r="Y37" s="11">
        <f t="shared" si="10"/>
      </c>
    </row>
    <row r="38" spans="1:25" ht="12.75">
      <c r="A38" s="4"/>
      <c r="B38" s="4"/>
      <c r="C38" s="4"/>
      <c r="D38" s="4"/>
      <c r="E38" s="23"/>
      <c r="F38" s="23"/>
      <c r="G38" s="23"/>
      <c r="I38" s="39">
        <f t="shared" si="1"/>
      </c>
      <c r="J38" s="39" t="str">
        <f t="shared" si="0"/>
        <v>ошибка</v>
      </c>
      <c r="K38" s="39" t="b">
        <f t="shared" si="11"/>
        <v>0</v>
      </c>
      <c r="L38" s="39" t="b">
        <f t="shared" si="12"/>
        <v>0</v>
      </c>
      <c r="M38" s="39" t="b">
        <f t="shared" si="13"/>
        <v>0</v>
      </c>
      <c r="N38" s="39" t="b">
        <f t="shared" si="14"/>
        <v>0</v>
      </c>
      <c r="O38" s="28">
        <f t="shared" si="15"/>
        <v>0</v>
      </c>
      <c r="P38" s="28">
        <f t="shared" si="16"/>
        <v>0</v>
      </c>
      <c r="Q38" s="28">
        <f t="shared" si="2"/>
        <v>0</v>
      </c>
      <c r="R38" s="11">
        <f t="shared" si="3"/>
      </c>
      <c r="S38" s="11">
        <f t="shared" si="4"/>
      </c>
      <c r="T38" s="40">
        <f t="shared" si="5"/>
      </c>
      <c r="U38" s="11">
        <f t="shared" si="6"/>
      </c>
      <c r="V38" s="11">
        <f t="shared" si="7"/>
      </c>
      <c r="W38" s="11">
        <f t="shared" si="8"/>
      </c>
      <c r="X38" s="11">
        <f t="shared" si="9"/>
      </c>
      <c r="Y38" s="11">
        <f t="shared" si="10"/>
      </c>
    </row>
    <row r="39" spans="1:25" ht="12.75">
      <c r="A39" s="4"/>
      <c r="B39" s="4"/>
      <c r="C39" s="4"/>
      <c r="D39" s="4"/>
      <c r="E39" s="23"/>
      <c r="F39" s="23"/>
      <c r="G39" s="23"/>
      <c r="I39" s="39">
        <f t="shared" si="1"/>
      </c>
      <c r="J39" s="39" t="str">
        <f t="shared" si="0"/>
        <v>ошибка</v>
      </c>
      <c r="K39" s="39" t="b">
        <f t="shared" si="11"/>
        <v>0</v>
      </c>
      <c r="L39" s="39" t="b">
        <f t="shared" si="12"/>
        <v>0</v>
      </c>
      <c r="M39" s="39" t="b">
        <f t="shared" si="13"/>
        <v>0</v>
      </c>
      <c r="N39" s="39" t="b">
        <f t="shared" si="14"/>
        <v>0</v>
      </c>
      <c r="O39" s="28">
        <f t="shared" si="15"/>
        <v>0</v>
      </c>
      <c r="P39" s="28">
        <f t="shared" si="16"/>
        <v>0</v>
      </c>
      <c r="Q39" s="28">
        <f t="shared" si="2"/>
        <v>0</v>
      </c>
      <c r="R39" s="11">
        <f t="shared" si="3"/>
      </c>
      <c r="S39" s="11">
        <f t="shared" si="4"/>
      </c>
      <c r="T39" s="40">
        <f t="shared" si="5"/>
      </c>
      <c r="U39" s="11">
        <f t="shared" si="6"/>
      </c>
      <c r="V39" s="11">
        <f t="shared" si="7"/>
      </c>
      <c r="W39" s="11">
        <f t="shared" si="8"/>
      </c>
      <c r="X39" s="11">
        <f t="shared" si="9"/>
      </c>
      <c r="Y39" s="11">
        <f t="shared" si="10"/>
      </c>
    </row>
    <row r="40" spans="1:25" ht="12.75">
      <c r="A40" s="4"/>
      <c r="B40" s="4"/>
      <c r="C40" s="4"/>
      <c r="D40" s="4"/>
      <c r="E40" s="23"/>
      <c r="F40" s="23"/>
      <c r="G40" s="23"/>
      <c r="I40" s="39">
        <f t="shared" si="1"/>
      </c>
      <c r="J40" s="39" t="str">
        <f t="shared" si="0"/>
        <v>ошибка</v>
      </c>
      <c r="K40" s="39" t="b">
        <f t="shared" si="11"/>
        <v>0</v>
      </c>
      <c r="L40" s="39" t="b">
        <f t="shared" si="12"/>
        <v>0</v>
      </c>
      <c r="M40" s="39" t="b">
        <f t="shared" si="13"/>
        <v>0</v>
      </c>
      <c r="N40" s="39" t="b">
        <f t="shared" si="14"/>
        <v>0</v>
      </c>
      <c r="O40" s="28">
        <f t="shared" si="15"/>
        <v>0</v>
      </c>
      <c r="P40" s="28">
        <f t="shared" si="16"/>
        <v>0</v>
      </c>
      <c r="Q40" s="28">
        <f t="shared" si="2"/>
        <v>0</v>
      </c>
      <c r="R40" s="11">
        <f t="shared" si="3"/>
      </c>
      <c r="S40" s="11">
        <f t="shared" si="4"/>
      </c>
      <c r="T40" s="40">
        <f t="shared" si="5"/>
      </c>
      <c r="U40" s="11">
        <f t="shared" si="6"/>
      </c>
      <c r="V40" s="11">
        <f t="shared" si="7"/>
      </c>
      <c r="W40" s="11">
        <f t="shared" si="8"/>
      </c>
      <c r="X40" s="11">
        <f t="shared" si="9"/>
      </c>
      <c r="Y40" s="11">
        <f t="shared" si="10"/>
      </c>
    </row>
    <row r="41" spans="1:25" ht="12.75">
      <c r="A41" s="4"/>
      <c r="B41" s="4"/>
      <c r="C41" s="4"/>
      <c r="D41" s="4"/>
      <c r="E41" s="23"/>
      <c r="F41" s="23"/>
      <c r="G41" s="23"/>
      <c r="I41" s="39">
        <f t="shared" si="1"/>
      </c>
      <c r="J41" s="39" t="str">
        <f t="shared" si="0"/>
        <v>ошибка</v>
      </c>
      <c r="K41" s="39" t="b">
        <f t="shared" si="11"/>
        <v>0</v>
      </c>
      <c r="L41" s="39" t="b">
        <f t="shared" si="12"/>
        <v>0</v>
      </c>
      <c r="M41" s="39" t="b">
        <f t="shared" si="13"/>
        <v>0</v>
      </c>
      <c r="N41" s="39" t="b">
        <f t="shared" si="14"/>
        <v>0</v>
      </c>
      <c r="O41" s="28">
        <f t="shared" si="15"/>
        <v>0</v>
      </c>
      <c r="P41" s="28">
        <f t="shared" si="16"/>
        <v>0</v>
      </c>
      <c r="Q41" s="28">
        <f t="shared" si="2"/>
        <v>0</v>
      </c>
      <c r="R41" s="11">
        <f t="shared" si="3"/>
      </c>
      <c r="S41" s="11">
        <f t="shared" si="4"/>
      </c>
      <c r="T41" s="40">
        <f t="shared" si="5"/>
      </c>
      <c r="U41" s="11">
        <f t="shared" si="6"/>
      </c>
      <c r="V41" s="11">
        <f t="shared" si="7"/>
      </c>
      <c r="W41" s="11">
        <f t="shared" si="8"/>
      </c>
      <c r="X41" s="11">
        <f t="shared" si="9"/>
      </c>
      <c r="Y41" s="11">
        <f t="shared" si="10"/>
      </c>
    </row>
    <row r="42" spans="1:25" ht="12.75">
      <c r="A42" s="4"/>
      <c r="B42" s="4"/>
      <c r="C42" s="4"/>
      <c r="D42" s="4"/>
      <c r="E42" s="23"/>
      <c r="F42" s="23"/>
      <c r="G42" s="23"/>
      <c r="I42" s="39">
        <f t="shared" si="1"/>
      </c>
      <c r="J42" s="39" t="str">
        <f t="shared" si="0"/>
        <v>ошибка</v>
      </c>
      <c r="K42" s="39" t="b">
        <f t="shared" si="11"/>
        <v>0</v>
      </c>
      <c r="L42" s="39" t="b">
        <f t="shared" si="12"/>
        <v>0</v>
      </c>
      <c r="M42" s="39" t="b">
        <f t="shared" si="13"/>
        <v>0</v>
      </c>
      <c r="N42" s="39" t="b">
        <f t="shared" si="14"/>
        <v>0</v>
      </c>
      <c r="O42" s="28">
        <f t="shared" si="15"/>
        <v>0</v>
      </c>
      <c r="P42" s="28">
        <f t="shared" si="16"/>
        <v>0</v>
      </c>
      <c r="Q42" s="28">
        <f t="shared" si="2"/>
        <v>0</v>
      </c>
      <c r="R42" s="11">
        <f t="shared" si="3"/>
      </c>
      <c r="S42" s="11">
        <f t="shared" si="4"/>
      </c>
      <c r="T42" s="40">
        <f t="shared" si="5"/>
      </c>
      <c r="U42" s="11">
        <f t="shared" si="6"/>
      </c>
      <c r="V42" s="11">
        <f t="shared" si="7"/>
      </c>
      <c r="W42" s="11">
        <f t="shared" si="8"/>
      </c>
      <c r="X42" s="11">
        <f t="shared" si="9"/>
      </c>
      <c r="Y42" s="11">
        <f t="shared" si="10"/>
      </c>
    </row>
    <row r="43" spans="1:25" ht="12.75">
      <c r="A43" s="4"/>
      <c r="B43" s="4"/>
      <c r="C43" s="4"/>
      <c r="D43" s="4"/>
      <c r="E43" s="23"/>
      <c r="F43" s="23"/>
      <c r="G43" s="23"/>
      <c r="I43" s="39">
        <f t="shared" si="1"/>
      </c>
      <c r="J43" s="39" t="str">
        <f t="shared" si="0"/>
        <v>ошибка</v>
      </c>
      <c r="K43" s="39" t="b">
        <f t="shared" si="11"/>
        <v>0</v>
      </c>
      <c r="L43" s="39" t="b">
        <f t="shared" si="12"/>
        <v>0</v>
      </c>
      <c r="M43" s="39" t="b">
        <f t="shared" si="13"/>
        <v>0</v>
      </c>
      <c r="N43" s="39" t="b">
        <f t="shared" si="14"/>
        <v>0</v>
      </c>
      <c r="O43" s="28">
        <f t="shared" si="15"/>
        <v>0</v>
      </c>
      <c r="P43" s="28">
        <f t="shared" si="16"/>
        <v>0</v>
      </c>
      <c r="Q43" s="28">
        <f t="shared" si="2"/>
        <v>0</v>
      </c>
      <c r="R43" s="11">
        <f t="shared" si="3"/>
      </c>
      <c r="S43" s="11">
        <f t="shared" si="4"/>
      </c>
      <c r="T43" s="40">
        <f t="shared" si="5"/>
      </c>
      <c r="U43" s="11">
        <f t="shared" si="6"/>
      </c>
      <c r="V43" s="11">
        <f t="shared" si="7"/>
      </c>
      <c r="W43" s="11">
        <f t="shared" si="8"/>
      </c>
      <c r="X43" s="11">
        <f t="shared" si="9"/>
      </c>
      <c r="Y43" s="11">
        <f t="shared" si="10"/>
      </c>
    </row>
    <row r="44" spans="1:25" ht="12.75">
      <c r="A44" s="4"/>
      <c r="B44" s="4"/>
      <c r="C44" s="4"/>
      <c r="D44" s="4"/>
      <c r="E44" s="23"/>
      <c r="F44" s="23"/>
      <c r="G44" s="23"/>
      <c r="I44" s="39">
        <f t="shared" si="1"/>
      </c>
      <c r="J44" s="39" t="str">
        <f t="shared" si="0"/>
        <v>ошибка</v>
      </c>
      <c r="K44" s="39" t="b">
        <f t="shared" si="11"/>
        <v>0</v>
      </c>
      <c r="L44" s="39" t="b">
        <f t="shared" si="12"/>
        <v>0</v>
      </c>
      <c r="M44" s="39" t="b">
        <f t="shared" si="13"/>
        <v>0</v>
      </c>
      <c r="N44" s="39" t="b">
        <f t="shared" si="14"/>
        <v>0</v>
      </c>
      <c r="O44" s="28">
        <f t="shared" si="15"/>
        <v>0</v>
      </c>
      <c r="P44" s="28">
        <f t="shared" si="16"/>
        <v>0</v>
      </c>
      <c r="Q44" s="28">
        <f t="shared" si="2"/>
        <v>0</v>
      </c>
      <c r="R44" s="11">
        <f t="shared" si="3"/>
      </c>
      <c r="S44" s="11">
        <f t="shared" si="4"/>
      </c>
      <c r="T44" s="40">
        <f t="shared" si="5"/>
      </c>
      <c r="U44" s="11">
        <f t="shared" si="6"/>
      </c>
      <c r="V44" s="11">
        <f t="shared" si="7"/>
      </c>
      <c r="W44" s="11">
        <f t="shared" si="8"/>
      </c>
      <c r="X44" s="11">
        <f t="shared" si="9"/>
      </c>
      <c r="Y44" s="11">
        <f t="shared" si="10"/>
      </c>
    </row>
    <row r="45" spans="1:25" ht="12.75">
      <c r="A45" s="4"/>
      <c r="B45" s="4"/>
      <c r="C45" s="4"/>
      <c r="D45" s="4"/>
      <c r="E45" s="23"/>
      <c r="F45" s="23"/>
      <c r="G45" s="23"/>
      <c r="I45" s="39">
        <f t="shared" si="1"/>
      </c>
      <c r="J45" s="39" t="str">
        <f t="shared" si="0"/>
        <v>ошибка</v>
      </c>
      <c r="K45" s="39" t="b">
        <f t="shared" si="11"/>
        <v>0</v>
      </c>
      <c r="L45" s="39" t="b">
        <f t="shared" si="12"/>
        <v>0</v>
      </c>
      <c r="M45" s="39" t="b">
        <f t="shared" si="13"/>
        <v>0</v>
      </c>
      <c r="N45" s="39" t="b">
        <f t="shared" si="14"/>
        <v>0</v>
      </c>
      <c r="O45" s="28">
        <f t="shared" si="15"/>
        <v>0</v>
      </c>
      <c r="P45" s="28">
        <f t="shared" si="16"/>
        <v>0</v>
      </c>
      <c r="Q45" s="28">
        <f t="shared" si="2"/>
        <v>0</v>
      </c>
      <c r="R45" s="11">
        <f t="shared" si="3"/>
      </c>
      <c r="S45" s="11">
        <f t="shared" si="4"/>
      </c>
      <c r="T45" s="40">
        <f t="shared" si="5"/>
      </c>
      <c r="U45" s="11">
        <f t="shared" si="6"/>
      </c>
      <c r="V45" s="11">
        <f t="shared" si="7"/>
      </c>
      <c r="W45" s="11">
        <f t="shared" si="8"/>
      </c>
      <c r="X45" s="11">
        <f t="shared" si="9"/>
      </c>
      <c r="Y45" s="11">
        <f t="shared" si="10"/>
      </c>
    </row>
    <row r="46" spans="1:25" ht="12.75">
      <c r="A46" s="4"/>
      <c r="B46" s="4"/>
      <c r="C46" s="4"/>
      <c r="D46" s="4"/>
      <c r="E46" s="23"/>
      <c r="F46" s="23"/>
      <c r="G46" s="23"/>
      <c r="I46" s="39">
        <f t="shared" si="1"/>
      </c>
      <c r="J46" s="39" t="str">
        <f t="shared" si="0"/>
        <v>ошибка</v>
      </c>
      <c r="K46" s="39" t="b">
        <f t="shared" si="11"/>
        <v>0</v>
      </c>
      <c r="L46" s="39" t="b">
        <f t="shared" si="12"/>
        <v>0</v>
      </c>
      <c r="M46" s="39" t="b">
        <f t="shared" si="13"/>
        <v>0</v>
      </c>
      <c r="N46" s="39" t="b">
        <f t="shared" si="14"/>
        <v>0</v>
      </c>
      <c r="O46" s="28">
        <f t="shared" si="15"/>
        <v>0</v>
      </c>
      <c r="P46" s="28">
        <f t="shared" si="16"/>
        <v>0</v>
      </c>
      <c r="Q46" s="28">
        <f t="shared" si="2"/>
        <v>0</v>
      </c>
      <c r="R46" s="11">
        <f t="shared" si="3"/>
      </c>
      <c r="S46" s="11">
        <f t="shared" si="4"/>
      </c>
      <c r="T46" s="40">
        <f t="shared" si="5"/>
      </c>
      <c r="U46" s="11">
        <f t="shared" si="6"/>
      </c>
      <c r="V46" s="11">
        <f t="shared" si="7"/>
      </c>
      <c r="W46" s="11">
        <f t="shared" si="8"/>
      </c>
      <c r="X46" s="11">
        <f t="shared" si="9"/>
      </c>
      <c r="Y46" s="11">
        <f t="shared" si="10"/>
      </c>
    </row>
    <row r="47" spans="1:25" ht="12.75">
      <c r="A47" s="4"/>
      <c r="B47" s="4"/>
      <c r="C47" s="4"/>
      <c r="D47" s="4"/>
      <c r="E47" s="23"/>
      <c r="F47" s="23"/>
      <c r="G47" s="23"/>
      <c r="I47" s="39">
        <f t="shared" si="1"/>
      </c>
      <c r="J47" s="39" t="str">
        <f t="shared" si="0"/>
        <v>ошибка</v>
      </c>
      <c r="K47" s="39" t="b">
        <f t="shared" si="11"/>
        <v>0</v>
      </c>
      <c r="L47" s="39" t="b">
        <f t="shared" si="12"/>
        <v>0</v>
      </c>
      <c r="M47" s="39" t="b">
        <f t="shared" si="13"/>
        <v>0</v>
      </c>
      <c r="N47" s="39" t="b">
        <f t="shared" si="14"/>
        <v>0</v>
      </c>
      <c r="O47" s="28">
        <f t="shared" si="15"/>
        <v>0</v>
      </c>
      <c r="P47" s="28">
        <f t="shared" si="16"/>
        <v>0</v>
      </c>
      <c r="Q47" s="28">
        <f t="shared" si="2"/>
        <v>0</v>
      </c>
      <c r="R47" s="11">
        <f t="shared" si="3"/>
      </c>
      <c r="S47" s="11">
        <f t="shared" si="4"/>
      </c>
      <c r="T47" s="40">
        <f t="shared" si="5"/>
      </c>
      <c r="U47" s="11">
        <f t="shared" si="6"/>
      </c>
      <c r="V47" s="11">
        <f t="shared" si="7"/>
      </c>
      <c r="W47" s="11">
        <f t="shared" si="8"/>
      </c>
      <c r="X47" s="11">
        <f t="shared" si="9"/>
      </c>
      <c r="Y47" s="11">
        <f t="shared" si="10"/>
      </c>
    </row>
    <row r="48" spans="1:25" ht="12.75">
      <c r="A48" s="4"/>
      <c r="B48" s="4"/>
      <c r="C48" s="4"/>
      <c r="D48" s="4"/>
      <c r="E48" s="23"/>
      <c r="F48" s="23"/>
      <c r="G48" s="23"/>
      <c r="I48" s="39">
        <f t="shared" si="1"/>
      </c>
      <c r="J48" s="39" t="str">
        <f t="shared" si="0"/>
        <v>ошибка</v>
      </c>
      <c r="K48" s="39" t="b">
        <f t="shared" si="11"/>
        <v>0</v>
      </c>
      <c r="L48" s="39" t="b">
        <f t="shared" si="12"/>
        <v>0</v>
      </c>
      <c r="M48" s="39" t="b">
        <f t="shared" si="13"/>
        <v>0</v>
      </c>
      <c r="N48" s="39" t="b">
        <f t="shared" si="14"/>
        <v>0</v>
      </c>
      <c r="O48" s="28">
        <f t="shared" si="15"/>
        <v>0</v>
      </c>
      <c r="P48" s="28">
        <f t="shared" si="16"/>
        <v>0</v>
      </c>
      <c r="Q48" s="28">
        <f t="shared" si="2"/>
        <v>0</v>
      </c>
      <c r="R48" s="11">
        <f t="shared" si="3"/>
      </c>
      <c r="S48" s="11">
        <f t="shared" si="4"/>
      </c>
      <c r="T48" s="40">
        <f t="shared" si="5"/>
      </c>
      <c r="U48" s="11">
        <f t="shared" si="6"/>
      </c>
      <c r="V48" s="11">
        <f t="shared" si="7"/>
      </c>
      <c r="W48" s="11">
        <f t="shared" si="8"/>
      </c>
      <c r="X48" s="11">
        <f t="shared" si="9"/>
      </c>
      <c r="Y48" s="11">
        <f t="shared" si="10"/>
      </c>
    </row>
    <row r="49" spans="1:25" ht="12.75">
      <c r="A49" s="4"/>
      <c r="B49" s="4"/>
      <c r="C49" s="4"/>
      <c r="D49" s="4"/>
      <c r="E49" s="23"/>
      <c r="F49" s="23"/>
      <c r="G49" s="23"/>
      <c r="I49" s="39">
        <f t="shared" si="1"/>
      </c>
      <c r="J49" s="39" t="str">
        <f t="shared" si="0"/>
        <v>ошибка</v>
      </c>
      <c r="K49" s="39" t="b">
        <f t="shared" si="11"/>
        <v>0</v>
      </c>
      <c r="L49" s="39" t="b">
        <f t="shared" si="12"/>
        <v>0</v>
      </c>
      <c r="M49" s="39" t="b">
        <f t="shared" si="13"/>
        <v>0</v>
      </c>
      <c r="N49" s="39" t="b">
        <f t="shared" si="14"/>
        <v>0</v>
      </c>
      <c r="O49" s="28">
        <f t="shared" si="15"/>
        <v>0</v>
      </c>
      <c r="P49" s="28">
        <f t="shared" si="16"/>
        <v>0</v>
      </c>
      <c r="Q49" s="28">
        <f t="shared" si="2"/>
        <v>0</v>
      </c>
      <c r="R49" s="11">
        <f t="shared" si="3"/>
      </c>
      <c r="S49" s="11">
        <f t="shared" si="4"/>
      </c>
      <c r="T49" s="40">
        <f t="shared" si="5"/>
      </c>
      <c r="U49" s="11">
        <f t="shared" si="6"/>
      </c>
      <c r="V49" s="11">
        <f t="shared" si="7"/>
      </c>
      <c r="W49" s="11">
        <f t="shared" si="8"/>
      </c>
      <c r="X49" s="11">
        <f t="shared" si="9"/>
      </c>
      <c r="Y49" s="11">
        <f t="shared" si="10"/>
      </c>
    </row>
    <row r="50" spans="1:25" ht="12.75">
      <c r="A50" s="4"/>
      <c r="B50" s="4"/>
      <c r="C50" s="4"/>
      <c r="D50" s="4"/>
      <c r="E50" s="23"/>
      <c r="F50" s="23"/>
      <c r="G50" s="23"/>
      <c r="I50" s="39">
        <f t="shared" si="1"/>
      </c>
      <c r="J50" s="39" t="str">
        <f t="shared" si="0"/>
        <v>ошибка</v>
      </c>
      <c r="K50" s="39" t="b">
        <f t="shared" si="11"/>
        <v>0</v>
      </c>
      <c r="L50" s="39" t="b">
        <f t="shared" si="12"/>
        <v>0</v>
      </c>
      <c r="M50" s="39" t="b">
        <f t="shared" si="13"/>
        <v>0</v>
      </c>
      <c r="N50" s="39" t="b">
        <f t="shared" si="14"/>
        <v>0</v>
      </c>
      <c r="O50" s="28">
        <f t="shared" si="15"/>
        <v>0</v>
      </c>
      <c r="P50" s="28">
        <f t="shared" si="16"/>
        <v>0</v>
      </c>
      <c r="Q50" s="28">
        <f t="shared" si="2"/>
        <v>0</v>
      </c>
      <c r="R50" s="11">
        <f t="shared" si="3"/>
      </c>
      <c r="S50" s="11">
        <f t="shared" si="4"/>
      </c>
      <c r="T50" s="40">
        <f t="shared" si="5"/>
      </c>
      <c r="U50" s="11">
        <f t="shared" si="6"/>
      </c>
      <c r="V50" s="11">
        <f t="shared" si="7"/>
      </c>
      <c r="W50" s="11">
        <f t="shared" si="8"/>
      </c>
      <c r="X50" s="11">
        <f t="shared" si="9"/>
      </c>
      <c r="Y50" s="11">
        <f t="shared" si="10"/>
      </c>
    </row>
    <row r="51" spans="1:25" ht="12.75">
      <c r="A51" s="4"/>
      <c r="B51" s="4"/>
      <c r="C51" s="4"/>
      <c r="D51" s="4"/>
      <c r="E51" s="23"/>
      <c r="F51" s="23"/>
      <c r="G51" s="23"/>
      <c r="I51" s="39">
        <f t="shared" si="1"/>
      </c>
      <c r="J51" s="39" t="str">
        <f t="shared" si="0"/>
        <v>ошибка</v>
      </c>
      <c r="K51" s="39" t="b">
        <f t="shared" si="11"/>
        <v>0</v>
      </c>
      <c r="L51" s="39" t="b">
        <f t="shared" si="12"/>
        <v>0</v>
      </c>
      <c r="M51" s="39" t="b">
        <f t="shared" si="13"/>
        <v>0</v>
      </c>
      <c r="N51" s="39" t="b">
        <f t="shared" si="14"/>
        <v>0</v>
      </c>
      <c r="O51" s="28">
        <f t="shared" si="15"/>
        <v>0</v>
      </c>
      <c r="P51" s="28">
        <f t="shared" si="16"/>
        <v>0</v>
      </c>
      <c r="Q51" s="28">
        <f t="shared" si="2"/>
        <v>0</v>
      </c>
      <c r="R51" s="11">
        <f t="shared" si="3"/>
      </c>
      <c r="S51" s="11">
        <f t="shared" si="4"/>
      </c>
      <c r="T51" s="40">
        <f t="shared" si="5"/>
      </c>
      <c r="U51" s="11">
        <f t="shared" si="6"/>
      </c>
      <c r="V51" s="11">
        <f t="shared" si="7"/>
      </c>
      <c r="W51" s="11">
        <f t="shared" si="8"/>
      </c>
      <c r="X51" s="11">
        <f t="shared" si="9"/>
      </c>
      <c r="Y51" s="11">
        <f t="shared" si="10"/>
      </c>
    </row>
    <row r="52" spans="9:25" ht="12.75">
      <c r="I52" s="39">
        <f t="shared" si="1"/>
      </c>
      <c r="J52" s="39" t="str">
        <f t="shared" si="0"/>
        <v>ошибка</v>
      </c>
      <c r="K52" s="39" t="b">
        <f t="shared" si="11"/>
        <v>0</v>
      </c>
      <c r="L52" s="39" t="b">
        <f t="shared" si="12"/>
        <v>0</v>
      </c>
      <c r="M52" s="39" t="b">
        <f t="shared" si="13"/>
        <v>0</v>
      </c>
      <c r="N52" s="39" t="b">
        <f t="shared" si="14"/>
        <v>0</v>
      </c>
      <c r="O52" s="28">
        <f t="shared" si="15"/>
        <v>0</v>
      </c>
      <c r="P52" s="28">
        <f t="shared" si="16"/>
        <v>0</v>
      </c>
      <c r="Q52" s="28">
        <f t="shared" si="2"/>
        <v>0</v>
      </c>
      <c r="R52" s="11">
        <f t="shared" si="3"/>
      </c>
      <c r="S52" s="11">
        <f t="shared" si="4"/>
      </c>
      <c r="T52" s="40">
        <f t="shared" si="5"/>
      </c>
      <c r="U52" s="11">
        <f t="shared" si="6"/>
      </c>
      <c r="V52" s="11">
        <f t="shared" si="7"/>
      </c>
      <c r="W52" s="11">
        <f t="shared" si="8"/>
      </c>
      <c r="X52" s="11">
        <f t="shared" si="9"/>
      </c>
      <c r="Y52" s="11">
        <f t="shared" si="10"/>
      </c>
    </row>
  </sheetData>
  <sheetProtection/>
  <mergeCells count="14">
    <mergeCell ref="E2:G2"/>
    <mergeCell ref="U8:V8"/>
    <mergeCell ref="R6:X6"/>
    <mergeCell ref="T8:T9"/>
    <mergeCell ref="U7:X7"/>
    <mergeCell ref="E10:E11"/>
    <mergeCell ref="W5:X5"/>
    <mergeCell ref="E6:G6"/>
    <mergeCell ref="A10:A11"/>
    <mergeCell ref="D10:D11"/>
    <mergeCell ref="B10:C10"/>
    <mergeCell ref="A7:D7"/>
    <mergeCell ref="G10:G11"/>
    <mergeCell ref="F10:F11"/>
  </mergeCells>
  <conditionalFormatting sqref="R6">
    <cfRule type="expression" priority="2" dxfId="3" stopIfTrue="1">
      <formula>NOT(EXACT($E$7,"да"))</formula>
    </cfRule>
  </conditionalFormatting>
  <conditionalFormatting sqref="R12:R52 T12:X52">
    <cfRule type="expression" priority="3" dxfId="0" stopIfTrue="1">
      <formula>$O12=0</formula>
    </cfRule>
  </conditionalFormatting>
  <conditionalFormatting sqref="S12:S52">
    <cfRule type="expression" priority="4" dxfId="1" stopIfTrue="1">
      <formula>O12=0</formula>
    </cfRule>
  </conditionalFormatting>
  <conditionalFormatting sqref="Y12:Y52">
    <cfRule type="expression" priority="1" dxfId="0" stopIfTrue="1">
      <formula>$O12=0</formula>
    </cfRule>
  </conditionalFormatting>
  <printOptions horizontalCentered="1"/>
  <pageMargins left="0.25" right="0.25" top="0.5" bottom="0.5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Балабанов Павел</cp:lastModifiedBy>
  <cp:lastPrinted>2012-05-09T07:21:23Z</cp:lastPrinted>
  <dcterms:created xsi:type="dcterms:W3CDTF">2010-06-05T13:52:19Z</dcterms:created>
  <dcterms:modified xsi:type="dcterms:W3CDTF">2016-04-29T11:52:17Z</dcterms:modified>
  <cp:category/>
  <cp:version/>
  <cp:contentType/>
  <cp:contentStatus/>
</cp:coreProperties>
</file>